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17970" windowHeight="553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P4" i="4" l="1"/>
  <c r="P5" i="4"/>
  <c r="P6" i="4"/>
  <c r="M6" i="4" l="1"/>
  <c r="L6" i="4"/>
  <c r="L4" i="4"/>
  <c r="M4" i="4"/>
  <c r="L5" i="4"/>
  <c r="M5" i="4"/>
  <c r="G64" i="4" l="1"/>
  <c r="G80" i="4"/>
  <c r="M3" i="4"/>
  <c r="P3" i="4" l="1"/>
  <c r="L3" i="4"/>
</calcChain>
</file>

<file path=xl/sharedStrings.xml><?xml version="1.0" encoding="utf-8"?>
<sst xmlns="http://schemas.openxmlformats.org/spreadsheetml/2006/main" count="75" uniqueCount="44">
  <si>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</si>
  <si>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</si>
  <si>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</si>
  <si>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</si>
  <si>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</si>
  <si>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</si>
  <si>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</si>
  <si>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</si>
  <si>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</si>
  <si>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</si>
  <si>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</si>
  <si>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</si>
  <si>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</si>
  <si>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</si>
  <si>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</si>
  <si>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</si>
  <si>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</si>
  <si>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</si>
  <si>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</si>
  <si>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</si>
  <si>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</si>
  <si>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</si>
  <si>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</si>
  <si>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</si>
  <si>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</si>
  <si>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</si>
  <si>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</si>
  <si>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</si>
  <si>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</si>
  <si>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2008թ.</t>
  </si>
  <si>
    <t>,  լոտ N (նախընտրած լոտի համարը)</t>
  </si>
  <si>
    <t>116-Ա 02/08/2019թ.</t>
  </si>
  <si>
    <t>Գնահատված արժեքը 01.07.2019թ դրությամբ  /դրամ/</t>
  </si>
  <si>
    <t>Ա/մ. ԳԱԶ 31029 (ամբողջությամբ պահեստամաս)</t>
  </si>
  <si>
    <t>Քանակը</t>
  </si>
  <si>
    <t>1992թ.</t>
  </si>
  <si>
    <t>1991թ.</t>
  </si>
  <si>
    <t>Ա/մ. Ֆորդ Տրանզիտ (ամբողջությամբ պահեստամաս)</t>
  </si>
  <si>
    <t>2010թ.</t>
  </si>
  <si>
    <t>10/12/2019</t>
  </si>
  <si>
    <t>Օդաորակավորիչ STV-42</t>
  </si>
  <si>
    <t>Գազային ջրատաքացուցիչ</t>
  </si>
  <si>
    <t>Գույքի տեխնիկական վիճակը</t>
  </si>
  <si>
    <t>Հետագա շահագործման համար ոչ պիտանի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</si>
</sst>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12</xdr:col>
      <xdr:colOff>417635</xdr:colOff>
      <xdr:row>0</xdr:row>
      <xdr:rowOff>1436077</xdr:rowOff>
    </xdr:to>
    <xdr:sp macro="" textlink="">
      <xdr:nvSpPr>
        <xdr:cNvPr id="2" name="TextBox 1"/>
        <xdr:cNvSpPr txBox="1"/>
      </xdr:nvSpPr>
      <xdr:spPr>
        <a:xfrm>
          <a:off x="43295" y="26669"/>
          <a:ext cx="6367763" cy="1409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օգոստոսի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116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պետական պահպանության ծառայությանն ամրացված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հետագա շահագործման համար ոչ պիտանի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36633</xdr:colOff>
      <xdr:row>6</xdr:row>
      <xdr:rowOff>36635</xdr:rowOff>
    </xdr:from>
    <xdr:to>
      <xdr:col>12</xdr:col>
      <xdr:colOff>424962</xdr:colOff>
      <xdr:row>48</xdr:row>
      <xdr:rowOff>102576</xdr:rowOff>
    </xdr:to>
    <xdr:sp macro="" textlink="">
      <xdr:nvSpPr>
        <xdr:cNvPr id="3" name="TextBox 2"/>
        <xdr:cNvSpPr txBox="1"/>
      </xdr:nvSpPr>
      <xdr:spPr>
        <a:xfrm>
          <a:off x="36633" y="5729654"/>
          <a:ext cx="6381752" cy="8990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116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57149</xdr:colOff>
      <xdr:row>61</xdr:row>
      <xdr:rowOff>130968</xdr:rowOff>
    </xdr:from>
    <xdr:to>
      <xdr:col>11</xdr:col>
      <xdr:colOff>123825</xdr:colOff>
      <xdr:row>64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9605930"/>
          <a:ext cx="5708407" cy="447858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77</xdr:row>
      <xdr:rowOff>76200</xdr:rowOff>
    </xdr:from>
    <xdr:to>
      <xdr:col>11</xdr:col>
      <xdr:colOff>123825</xdr:colOff>
      <xdr:row>80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77</xdr:row>
      <xdr:rowOff>76200</xdr:rowOff>
    </xdr:from>
    <xdr:to>
      <xdr:col>11</xdr:col>
      <xdr:colOff>123825</xdr:colOff>
      <xdr:row>80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77</xdr:row>
      <xdr:rowOff>76200</xdr:rowOff>
    </xdr:from>
    <xdr:to>
      <xdr:col>11</xdr:col>
      <xdr:colOff>123825</xdr:colOff>
      <xdr:row>80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161192</xdr:rowOff>
    </xdr:from>
    <xdr:to>
      <xdr:col>11</xdr:col>
      <xdr:colOff>338955</xdr:colOff>
      <xdr:row>49</xdr:row>
      <xdr:rowOff>112796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197827" y="15049500"/>
          <a:ext cx="5702263" cy="1640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zoomScale="130" zoomScaleNormal="130" workbookViewId="0">
      <selection activeCell="Q8" sqref="Q8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7109375" style="4" customWidth="1"/>
    <col min="4" max="4" width="14.42578125" style="4" customWidth="1"/>
    <col min="5" max="5" width="5.5703125" style="4" customWidth="1"/>
    <col min="6" max="6" width="6.85546875" style="4" customWidth="1"/>
    <col min="7" max="7" width="12.140625" style="4" customWidth="1"/>
    <col min="8" max="8" width="9.140625" style="4" customWidth="1"/>
    <col min="9" max="9" width="7.140625" style="4" customWidth="1"/>
    <col min="10" max="10" width="7" style="4" customWidth="1"/>
    <col min="11" max="11" width="6.5703125" style="4" customWidth="1"/>
    <col min="12" max="12" width="6.42578125" style="4" customWidth="1"/>
    <col min="13" max="13" width="6.7109375" style="4" customWidth="1"/>
    <col min="14" max="15" width="9.140625" style="4" customWidth="1"/>
    <col min="16" max="16" width="9.140625" style="4" hidden="1" customWidth="1"/>
    <col min="17" max="16384" width="9.140625" style="4"/>
  </cols>
  <sheetData>
    <row r="1" spans="1:16" ht="116.25" customHeight="1" x14ac:dyDescent="0.3"/>
    <row r="2" spans="1:16" s="1" customFormat="1" ht="65.25" customHeight="1" x14ac:dyDescent="0.25">
      <c r="A2" s="8" t="s">
        <v>0</v>
      </c>
      <c r="B2" s="11" t="s">
        <v>4</v>
      </c>
      <c r="C2" s="11" t="s">
        <v>10</v>
      </c>
      <c r="D2" s="8" t="s">
        <v>1</v>
      </c>
      <c r="E2" s="8" t="s">
        <v>34</v>
      </c>
      <c r="F2" s="8" t="s">
        <v>7</v>
      </c>
      <c r="G2" s="8" t="s">
        <v>6</v>
      </c>
      <c r="H2" s="11" t="s">
        <v>42</v>
      </c>
      <c r="I2" s="11" t="s">
        <v>8</v>
      </c>
      <c r="J2" s="8" t="s">
        <v>32</v>
      </c>
      <c r="K2" s="8" t="s">
        <v>2</v>
      </c>
      <c r="L2" s="9" t="s">
        <v>3</v>
      </c>
      <c r="M2" s="9" t="s">
        <v>5</v>
      </c>
      <c r="P2" s="5">
        <v>0.8</v>
      </c>
    </row>
    <row r="3" spans="1:16" s="3" customFormat="1" ht="38.25" customHeight="1" x14ac:dyDescent="0.25">
      <c r="A3" s="2">
        <v>1</v>
      </c>
      <c r="B3" s="2">
        <v>1</v>
      </c>
      <c r="C3" s="59" t="s">
        <v>31</v>
      </c>
      <c r="D3" s="61" t="s">
        <v>33</v>
      </c>
      <c r="E3" s="60">
        <v>1</v>
      </c>
      <c r="F3" s="62" t="s">
        <v>35</v>
      </c>
      <c r="G3" s="63" t="s">
        <v>9</v>
      </c>
      <c r="H3" s="63" t="s">
        <v>43</v>
      </c>
      <c r="I3" s="10">
        <v>6000</v>
      </c>
      <c r="J3" s="10">
        <v>15000</v>
      </c>
      <c r="K3" s="10">
        <v>9600</v>
      </c>
      <c r="L3" s="10">
        <f t="shared" ref="L3" si="0">ROUNDUP(K3*0.05,0)</f>
        <v>480</v>
      </c>
      <c r="M3" s="10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250</v>
      </c>
      <c r="P3" s="6">
        <f>ROUNDUP(K3*0.8,0)</f>
        <v>7680</v>
      </c>
    </row>
    <row r="4" spans="1:16" s="3" customFormat="1" ht="38.25" customHeight="1" x14ac:dyDescent="0.25">
      <c r="A4" s="2">
        <v>2</v>
      </c>
      <c r="B4" s="2">
        <v>2</v>
      </c>
      <c r="C4" s="59" t="s">
        <v>31</v>
      </c>
      <c r="D4" s="61" t="s">
        <v>37</v>
      </c>
      <c r="E4" s="60">
        <v>1</v>
      </c>
      <c r="F4" s="62" t="s">
        <v>36</v>
      </c>
      <c r="G4" s="63" t="s">
        <v>9</v>
      </c>
      <c r="H4" s="63" t="s">
        <v>43</v>
      </c>
      <c r="I4" s="10">
        <v>6000</v>
      </c>
      <c r="J4" s="10">
        <v>50000</v>
      </c>
      <c r="K4" s="10">
        <v>32000</v>
      </c>
      <c r="L4" s="10">
        <f t="shared" ref="L4:L6" si="1">ROUNDUP(K4*0.05,0)</f>
        <v>1600</v>
      </c>
      <c r="M4" s="10">
        <f t="shared" ref="M4:M5" si="2">IF(K4&lt;=10000,250,IF(K4&lt;=20000,300,IF(K4&lt;=30000,350,IF(K4&lt;=40000,400,IF(K4&lt;50000,450,IF(K4=50000,500,IF(K4&lt;=60000,600,IF(K4&lt;=70000,700,IF(K4&lt;=80000,800,IF(K4&lt;=90000,900,IF(K4&lt;=100000,1000,IF(K4&lt;=120000,1200,IF(K4&lt;=140000,1400,IF(K4&lt;=160000,1600,IF(K4&lt;=180000,1800,IF(K4&lt;=200000,2000,IF(K4&lt;=220000,2200,IF(K4&lt;=240000,2400,IF(K4&lt;=260000,2600,IF(K4&lt;=280000,2800,IF(K4&lt;=300000,3000,IF(K4&lt;=320000,3200,IF(K4&lt;=340000,3400,IF(K4&lt;=360000,3600,IF(K4&lt;=380000,3800,IF(K4&lt;=400000,4000,IF(K4&lt;=420000,4200,IF(K4&lt;=440000,4400,IF(K4&lt;=460000,4600,IF(K4&lt;=480000,4800,IF(K4&lt;=500000,5000,IF(K4&lt;=600000,5200,IF(K4&lt;=700000,5400,IF(K4&lt;=800000,5600,IF(K4&lt;=900000,5800,6000)))))))))))))))))))))))))))))))))))</f>
        <v>400</v>
      </c>
      <c r="P4" s="6">
        <f t="shared" ref="P4:P6" si="3">ROUNDUP(K4*0.8,0)</f>
        <v>25600</v>
      </c>
    </row>
    <row r="5" spans="1:16" s="3" customFormat="1" ht="38.25" customHeight="1" x14ac:dyDescent="0.25">
      <c r="A5" s="2">
        <v>3</v>
      </c>
      <c r="B5" s="2">
        <v>4</v>
      </c>
      <c r="C5" s="59" t="s">
        <v>31</v>
      </c>
      <c r="D5" s="61" t="s">
        <v>40</v>
      </c>
      <c r="E5" s="60">
        <v>1</v>
      </c>
      <c r="F5" s="62" t="s">
        <v>29</v>
      </c>
      <c r="G5" s="63" t="s">
        <v>9</v>
      </c>
      <c r="H5" s="63" t="s">
        <v>43</v>
      </c>
      <c r="I5" s="10">
        <v>6000</v>
      </c>
      <c r="J5" s="10">
        <v>120000</v>
      </c>
      <c r="K5" s="10">
        <v>76800</v>
      </c>
      <c r="L5" s="10">
        <f t="shared" si="1"/>
        <v>3840</v>
      </c>
      <c r="M5" s="10">
        <f t="shared" si="2"/>
        <v>800</v>
      </c>
      <c r="P5" s="6">
        <f t="shared" si="3"/>
        <v>61440</v>
      </c>
    </row>
    <row r="6" spans="1:16" s="3" customFormat="1" ht="38.25" customHeight="1" x14ac:dyDescent="0.25">
      <c r="A6" s="2">
        <v>4</v>
      </c>
      <c r="B6" s="2">
        <v>5</v>
      </c>
      <c r="C6" s="59" t="s">
        <v>31</v>
      </c>
      <c r="D6" s="61" t="s">
        <v>41</v>
      </c>
      <c r="E6" s="60">
        <v>1</v>
      </c>
      <c r="F6" s="62" t="s">
        <v>38</v>
      </c>
      <c r="G6" s="63" t="s">
        <v>9</v>
      </c>
      <c r="H6" s="63" t="s">
        <v>43</v>
      </c>
      <c r="I6" s="10">
        <v>360</v>
      </c>
      <c r="J6" s="10">
        <v>8000</v>
      </c>
      <c r="K6" s="10">
        <v>5120</v>
      </c>
      <c r="L6" s="10">
        <f t="shared" si="1"/>
        <v>256</v>
      </c>
      <c r="M6" s="10">
        <f>IF(K6&lt;=10000,250,IF(K6&lt;=20000,300,IF(K6&lt;=30000,350,IF(K6&lt;=40000,400,IF(K6&lt;50000,450,IF(K6=50000,500,IF(K6&lt;=60000,600,IF(K6&lt;=70000,700,IF(K6&lt;=80000,800,IF(K6&lt;=90000,900,IF(K6&lt;=100000,1000,IF(K6&lt;=120000,1200,IF(K6&lt;=140000,1400,IF(K6&lt;=160000,1600,IF(K6&lt;=180000,1800,IF(K6&lt;=200000,2000,IF(K6&lt;=220000,2200,IF(K6&lt;=240000,2400,IF(K6&lt;=260000,2600,IF(K6&lt;=280000,2800,IF(K6&lt;=300000,3000,IF(K6&lt;=320000,3200,IF(K6&lt;=340000,3400,IF(K6&lt;=360000,3600,IF(K6&lt;=380000,3800,IF(K6&lt;=400000,4000,IF(K6&lt;=420000,4200,IF(K6&lt;=440000,4400,IF(K6&lt;=460000,4600,IF(K6&lt;=480000,4800,IF(K6&lt;=500000,5000,IF(K6&lt;=600000,5200,IF(K6&lt;=700000,5400,IF(K6&lt;=800000,5600,IF(K6&lt;=900000,5800,6000)))))))))))))))))))))))))))))))))))</f>
        <v>250</v>
      </c>
      <c r="P6" s="6">
        <f t="shared" si="3"/>
        <v>4096</v>
      </c>
    </row>
    <row r="10" spans="1:16" x14ac:dyDescent="0.3">
      <c r="J10" s="7"/>
    </row>
    <row r="51" spans="1:14" s="19" customFormat="1" x14ac:dyDescent="0.3">
      <c r="B51" s="27" t="s">
        <v>27</v>
      </c>
    </row>
    <row r="52" spans="1:14" s="42" customFormat="1" ht="12.75" customHeight="1" x14ac:dyDescent="0.3">
      <c r="A52" s="40"/>
      <c r="B52" s="68" t="s">
        <v>13</v>
      </c>
      <c r="C52" s="68"/>
      <c r="D52" s="68"/>
      <c r="E52" s="68"/>
      <c r="F52" s="68"/>
      <c r="G52" s="68"/>
      <c r="H52" s="68"/>
      <c r="I52" s="68"/>
      <c r="J52" s="68"/>
      <c r="K52" s="68"/>
      <c r="L52" s="41"/>
      <c r="N52" s="43"/>
    </row>
    <row r="53" spans="1:14" s="42" customFormat="1" ht="12.75" customHeight="1" x14ac:dyDescent="0.3">
      <c r="A53" s="44"/>
      <c r="B53" s="69" t="s">
        <v>39</v>
      </c>
      <c r="C53" s="69"/>
      <c r="D53" s="69"/>
      <c r="E53" s="69"/>
      <c r="F53" s="69"/>
      <c r="G53" s="69"/>
      <c r="H53" s="69"/>
      <c r="I53" s="69"/>
      <c r="J53" s="69"/>
      <c r="K53" s="69"/>
      <c r="L53" s="45"/>
      <c r="N53" s="43"/>
    </row>
    <row r="54" spans="1:14" s="42" customFormat="1" ht="12.75" customHeight="1" x14ac:dyDescent="0.3">
      <c r="A54" s="44"/>
      <c r="B54" s="46" t="s">
        <v>14</v>
      </c>
      <c r="C54" s="46"/>
      <c r="D54" s="46"/>
      <c r="E54" s="46"/>
      <c r="F54" s="46"/>
      <c r="G54" s="46"/>
      <c r="H54" s="46"/>
      <c r="I54" s="46"/>
      <c r="J54" s="46"/>
      <c r="K54" s="46"/>
      <c r="L54" s="45"/>
      <c r="N54" s="43"/>
    </row>
    <row r="55" spans="1:14" s="42" customFormat="1" ht="12.75" customHeight="1" x14ac:dyDescent="0.3">
      <c r="A55" s="44"/>
      <c r="B55" s="47" t="s">
        <v>15</v>
      </c>
      <c r="C55" s="47"/>
      <c r="D55" s="47"/>
      <c r="E55" s="46"/>
      <c r="F55" s="46"/>
      <c r="G55" s="46"/>
      <c r="H55" s="46"/>
      <c r="I55" s="46"/>
      <c r="J55" s="46"/>
      <c r="K55" s="46"/>
      <c r="L55" s="45"/>
      <c r="N55" s="43"/>
    </row>
    <row r="56" spans="1:14" s="42" customFormat="1" ht="12.75" customHeight="1" x14ac:dyDescent="0.3">
      <c r="A56" s="44"/>
      <c r="B56" s="47" t="s">
        <v>16</v>
      </c>
      <c r="C56" s="47"/>
      <c r="D56" s="47"/>
      <c r="E56" s="46"/>
      <c r="F56" s="46"/>
      <c r="G56" s="46"/>
      <c r="H56" s="46" t="s">
        <v>17</v>
      </c>
      <c r="I56" s="46"/>
      <c r="J56" s="46" t="s">
        <v>18</v>
      </c>
      <c r="K56" s="46"/>
      <c r="L56" s="45"/>
      <c r="N56" s="43"/>
    </row>
    <row r="57" spans="1:14" s="42" customFormat="1" ht="12.75" customHeight="1" x14ac:dyDescent="0.3">
      <c r="A57" s="44"/>
      <c r="B57" s="48" t="s">
        <v>23</v>
      </c>
      <c r="C57" s="48"/>
      <c r="D57" s="48"/>
      <c r="E57" s="48"/>
      <c r="F57" s="48"/>
      <c r="G57" s="49">
        <v>99999</v>
      </c>
      <c r="H57" s="50">
        <v>9999999</v>
      </c>
      <c r="I57" s="51">
        <v>9999</v>
      </c>
      <c r="J57" s="74" t="s">
        <v>19</v>
      </c>
      <c r="K57" s="75"/>
      <c r="L57" s="45"/>
      <c r="N57" s="43"/>
    </row>
    <row r="58" spans="1:14" s="42" customFormat="1" ht="12.75" customHeight="1" x14ac:dyDescent="0.3">
      <c r="A58" s="44"/>
      <c r="B58" s="48" t="s">
        <v>24</v>
      </c>
      <c r="C58" s="48"/>
      <c r="D58" s="48"/>
      <c r="E58" s="48"/>
      <c r="F58" s="48"/>
      <c r="G58" s="52"/>
      <c r="H58" s="52" t="s">
        <v>20</v>
      </c>
      <c r="I58" s="52"/>
      <c r="J58" s="76" t="s">
        <v>21</v>
      </c>
      <c r="K58" s="77"/>
      <c r="L58" s="45"/>
      <c r="N58" s="43"/>
    </row>
    <row r="59" spans="1:14" s="13" customFormat="1" ht="12.75" customHeight="1" x14ac:dyDescent="0.25">
      <c r="A59" s="21"/>
      <c r="B59" s="35" t="s">
        <v>22</v>
      </c>
      <c r="C59" s="35"/>
      <c r="D59" s="35"/>
      <c r="E59" s="35"/>
      <c r="F59" s="35"/>
      <c r="G59" s="24">
        <v>90001</v>
      </c>
      <c r="H59" s="70">
        <v>8005711</v>
      </c>
      <c r="I59" s="71"/>
      <c r="J59" s="78"/>
      <c r="K59" s="79"/>
      <c r="L59" s="29"/>
      <c r="N59" s="23"/>
    </row>
    <row r="60" spans="1:14" s="13" customFormat="1" ht="12.75" customHeight="1" x14ac:dyDescent="0.25">
      <c r="A60" s="21"/>
      <c r="B60" s="26" t="s">
        <v>23</v>
      </c>
      <c r="C60" s="26"/>
      <c r="D60" s="26"/>
      <c r="E60" s="26"/>
      <c r="F60" s="26"/>
      <c r="G60" s="28"/>
      <c r="H60" s="26"/>
      <c r="I60" s="26"/>
      <c r="J60" s="80"/>
      <c r="K60" s="81"/>
      <c r="L60" s="29"/>
      <c r="N60" s="23"/>
    </row>
    <row r="61" spans="1:14" s="13" customFormat="1" ht="12.75" customHeight="1" x14ac:dyDescent="0.25">
      <c r="A61" s="21"/>
      <c r="B61" s="30" t="s">
        <v>25</v>
      </c>
      <c r="C61" s="16"/>
      <c r="D61" s="16"/>
      <c r="E61" s="16"/>
      <c r="F61" s="35"/>
      <c r="G61" s="35"/>
      <c r="H61" s="35"/>
      <c r="I61" s="36"/>
      <c r="J61" s="82" t="s">
        <v>19</v>
      </c>
      <c r="K61" s="83"/>
      <c r="L61" s="29"/>
      <c r="N61" s="23"/>
    </row>
    <row r="62" spans="1:14" s="42" customFormat="1" ht="12.75" customHeight="1" x14ac:dyDescent="0.3">
      <c r="A62" s="44"/>
      <c r="B62" s="48"/>
      <c r="C62" s="46"/>
      <c r="D62" s="46"/>
      <c r="E62" s="46"/>
      <c r="F62" s="46"/>
      <c r="G62" s="46"/>
      <c r="H62" s="46"/>
      <c r="I62" s="45"/>
      <c r="J62" s="72" t="s">
        <v>21</v>
      </c>
      <c r="K62" s="73"/>
      <c r="L62" s="45"/>
      <c r="M62" s="57"/>
      <c r="N62" s="43"/>
    </row>
    <row r="63" spans="1:14" s="13" customFormat="1" ht="12.75" customHeight="1" x14ac:dyDescent="0.25">
      <c r="A63" s="22"/>
      <c r="B63" s="30" t="s">
        <v>11</v>
      </c>
      <c r="C63" s="37"/>
      <c r="D63" s="37"/>
      <c r="E63" s="37"/>
      <c r="F63" s="37"/>
      <c r="G63" s="37"/>
      <c r="H63" s="37"/>
      <c r="I63" s="18"/>
      <c r="J63" s="18"/>
      <c r="K63" s="18"/>
      <c r="L63" s="38"/>
      <c r="M63" s="58"/>
      <c r="N63" s="23"/>
    </row>
    <row r="64" spans="1:14" s="13" customFormat="1" ht="12.75" customHeight="1" x14ac:dyDescent="0.25">
      <c r="A64" s="22"/>
      <c r="B64" s="14" t="s">
        <v>26</v>
      </c>
      <c r="C64" s="14"/>
      <c r="D64" s="14"/>
      <c r="E64" s="14"/>
      <c r="F64" s="12"/>
      <c r="G64" s="15" t="str">
        <f>C3</f>
        <v>116-Ա 02/08/2019թ.</v>
      </c>
      <c r="H64" s="47" t="s">
        <v>30</v>
      </c>
      <c r="I64" s="25"/>
      <c r="J64" s="12"/>
      <c r="K64" s="25"/>
      <c r="L64" s="38"/>
      <c r="M64" s="22"/>
    </row>
    <row r="65" spans="1:14" s="13" customFormat="1" ht="9.75" customHeight="1" x14ac:dyDescent="0.25">
      <c r="A65" s="54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65"/>
      <c r="M65" s="22"/>
    </row>
    <row r="66" spans="1:14" s="19" customFormat="1" x14ac:dyDescent="0.3"/>
    <row r="67" spans="1:14" s="19" customFormat="1" x14ac:dyDescent="0.3">
      <c r="B67" s="27" t="s">
        <v>28</v>
      </c>
    </row>
    <row r="68" spans="1:14" s="13" customFormat="1" ht="12.75" customHeight="1" x14ac:dyDescent="0.25">
      <c r="A68" s="53"/>
      <c r="B68" s="66" t="s">
        <v>13</v>
      </c>
      <c r="C68" s="66"/>
      <c r="D68" s="66"/>
      <c r="E68" s="66"/>
      <c r="F68" s="66"/>
      <c r="G68" s="66"/>
      <c r="H68" s="66"/>
      <c r="I68" s="66"/>
      <c r="J68" s="66"/>
      <c r="K68" s="66"/>
      <c r="L68" s="36"/>
      <c r="N68" s="23"/>
    </row>
    <row r="69" spans="1:14" s="13" customFormat="1" ht="12.75" customHeight="1" x14ac:dyDescent="0.25">
      <c r="A69" s="21"/>
      <c r="B69" s="67" t="s">
        <v>39</v>
      </c>
      <c r="C69" s="67"/>
      <c r="D69" s="67"/>
      <c r="E69" s="67"/>
      <c r="F69" s="67"/>
      <c r="G69" s="67"/>
      <c r="H69" s="67"/>
      <c r="I69" s="67"/>
      <c r="J69" s="67"/>
      <c r="K69" s="67"/>
      <c r="L69" s="29"/>
      <c r="N69" s="23"/>
    </row>
    <row r="70" spans="1:14" s="13" customFormat="1" ht="12.75" customHeight="1" x14ac:dyDescent="0.25">
      <c r="A70" s="21"/>
      <c r="B70" s="16" t="s">
        <v>14</v>
      </c>
      <c r="C70" s="16"/>
      <c r="D70" s="16"/>
      <c r="E70" s="16"/>
      <c r="F70" s="16"/>
      <c r="G70" s="16"/>
      <c r="H70" s="16"/>
      <c r="I70" s="16"/>
      <c r="J70" s="16"/>
      <c r="K70" s="16"/>
      <c r="L70" s="29"/>
      <c r="N70" s="23"/>
    </row>
    <row r="71" spans="1:14" s="13" customFormat="1" ht="12.75" customHeight="1" x14ac:dyDescent="0.25">
      <c r="A71" s="21"/>
      <c r="B71" s="20" t="s">
        <v>15</v>
      </c>
      <c r="C71" s="20"/>
      <c r="D71" s="20"/>
      <c r="E71" s="16"/>
      <c r="F71" s="16"/>
      <c r="G71" s="16"/>
      <c r="H71" s="16"/>
      <c r="I71" s="16"/>
      <c r="J71" s="16"/>
      <c r="K71" s="16"/>
      <c r="L71" s="29"/>
      <c r="N71" s="23"/>
    </row>
    <row r="72" spans="1:14" s="13" customFormat="1" ht="12.75" customHeight="1" x14ac:dyDescent="0.25">
      <c r="A72" s="21"/>
      <c r="B72" s="20" t="s">
        <v>16</v>
      </c>
      <c r="C72" s="20"/>
      <c r="D72" s="20"/>
      <c r="E72" s="16"/>
      <c r="F72" s="16"/>
      <c r="G72" s="16"/>
      <c r="H72" s="16" t="s">
        <v>17</v>
      </c>
      <c r="I72" s="16"/>
      <c r="J72" s="16" t="s">
        <v>18</v>
      </c>
      <c r="K72" s="16"/>
      <c r="L72" s="29"/>
      <c r="N72" s="23"/>
    </row>
    <row r="73" spans="1:14" s="13" customFormat="1" ht="12.75" customHeight="1" x14ac:dyDescent="0.25">
      <c r="A73" s="21"/>
      <c r="B73" s="30" t="s">
        <v>23</v>
      </c>
      <c r="C73" s="30"/>
      <c r="D73" s="30"/>
      <c r="E73" s="30"/>
      <c r="F73" s="30"/>
      <c r="G73" s="31">
        <v>99999</v>
      </c>
      <c r="H73" s="32">
        <v>9999999</v>
      </c>
      <c r="I73" s="33">
        <v>9999</v>
      </c>
      <c r="J73" s="82" t="s">
        <v>19</v>
      </c>
      <c r="K73" s="83"/>
      <c r="L73" s="29"/>
      <c r="N73" s="23"/>
    </row>
    <row r="74" spans="1:14" s="13" customFormat="1" ht="12.75" customHeight="1" x14ac:dyDescent="0.25">
      <c r="A74" s="21"/>
      <c r="B74" s="30" t="s">
        <v>24</v>
      </c>
      <c r="C74" s="30"/>
      <c r="D74" s="30"/>
      <c r="E74" s="30"/>
      <c r="F74" s="30"/>
      <c r="G74" s="34"/>
      <c r="H74" s="34" t="s">
        <v>20</v>
      </c>
      <c r="I74" s="34"/>
      <c r="J74" s="78" t="s">
        <v>21</v>
      </c>
      <c r="K74" s="79"/>
      <c r="L74" s="29"/>
      <c r="N74" s="23"/>
    </row>
    <row r="75" spans="1:14" s="13" customFormat="1" ht="12.75" customHeight="1" x14ac:dyDescent="0.25">
      <c r="A75" s="21"/>
      <c r="B75" s="35" t="s">
        <v>22</v>
      </c>
      <c r="C75" s="35"/>
      <c r="D75" s="35"/>
      <c r="E75" s="35"/>
      <c r="F75" s="35"/>
      <c r="G75" s="24">
        <v>90001</v>
      </c>
      <c r="H75" s="70">
        <v>8002171</v>
      </c>
      <c r="I75" s="71"/>
      <c r="J75" s="78"/>
      <c r="K75" s="79"/>
      <c r="L75" s="29"/>
      <c r="N75" s="23"/>
    </row>
    <row r="76" spans="1:14" s="13" customFormat="1" ht="12.75" customHeight="1" x14ac:dyDescent="0.25">
      <c r="A76" s="21"/>
      <c r="B76" s="26" t="s">
        <v>23</v>
      </c>
      <c r="C76" s="26"/>
      <c r="D76" s="26"/>
      <c r="E76" s="26"/>
      <c r="F76" s="26"/>
      <c r="G76" s="28"/>
      <c r="H76" s="26"/>
      <c r="I76" s="26"/>
      <c r="J76" s="80"/>
      <c r="K76" s="81"/>
      <c r="L76" s="29"/>
      <c r="N76" s="23"/>
    </row>
    <row r="77" spans="1:14" s="13" customFormat="1" ht="12.75" customHeight="1" x14ac:dyDescent="0.25">
      <c r="A77" s="21"/>
      <c r="B77" s="30" t="s">
        <v>25</v>
      </c>
      <c r="C77" s="16"/>
      <c r="D77" s="16"/>
      <c r="E77" s="16"/>
      <c r="F77" s="35"/>
      <c r="G77" s="35"/>
      <c r="H77" s="35"/>
      <c r="I77" s="36"/>
      <c r="J77" s="82" t="s">
        <v>19</v>
      </c>
      <c r="K77" s="83"/>
      <c r="L77" s="29"/>
      <c r="N77" s="23"/>
    </row>
    <row r="78" spans="1:14" s="13" customFormat="1" ht="12.75" customHeight="1" x14ac:dyDescent="0.25">
      <c r="A78" s="21"/>
      <c r="B78" s="30"/>
      <c r="C78" s="16"/>
      <c r="D78" s="16"/>
      <c r="E78" s="16"/>
      <c r="F78" s="16"/>
      <c r="G78" s="16"/>
      <c r="H78" s="16"/>
      <c r="I78" s="29"/>
      <c r="J78" s="80" t="s">
        <v>21</v>
      </c>
      <c r="K78" s="81"/>
      <c r="L78" s="29"/>
      <c r="N78" s="23"/>
    </row>
    <row r="79" spans="1:14" s="13" customFormat="1" ht="12.75" customHeight="1" x14ac:dyDescent="0.25">
      <c r="A79" s="22"/>
      <c r="B79" s="30" t="s">
        <v>11</v>
      </c>
      <c r="C79" s="37"/>
      <c r="D79" s="37"/>
      <c r="E79" s="37"/>
      <c r="F79" s="37"/>
      <c r="G79" s="37"/>
      <c r="H79" s="37"/>
      <c r="I79" s="18"/>
      <c r="J79" s="18"/>
      <c r="K79" s="18"/>
      <c r="L79" s="38"/>
      <c r="N79" s="23"/>
    </row>
    <row r="80" spans="1:14" s="13" customFormat="1" ht="12.75" customHeight="1" x14ac:dyDescent="0.25">
      <c r="A80" s="22"/>
      <c r="B80" s="20" t="s">
        <v>12</v>
      </c>
      <c r="C80" s="14"/>
      <c r="D80" s="14"/>
      <c r="E80" s="14"/>
      <c r="F80" s="12"/>
      <c r="G80" s="39" t="str">
        <f>C3</f>
        <v>116-Ա 02/08/2019թ.</v>
      </c>
      <c r="H80" s="47" t="s">
        <v>30</v>
      </c>
      <c r="I80" s="25"/>
      <c r="J80" s="12"/>
      <c r="K80" s="25"/>
      <c r="L80" s="38"/>
      <c r="M80" s="22"/>
    </row>
    <row r="81" spans="1:13" s="13" customFormat="1" ht="12.75" customHeight="1" x14ac:dyDescent="0.25">
      <c r="A81" s="22"/>
      <c r="B81" s="18"/>
      <c r="C81" s="18"/>
      <c r="D81" s="18"/>
      <c r="E81" s="18"/>
      <c r="F81" s="18"/>
      <c r="G81" s="18"/>
      <c r="H81" s="18"/>
      <c r="I81" s="12"/>
      <c r="J81" s="18"/>
      <c r="K81" s="18"/>
      <c r="L81" s="38"/>
      <c r="M81" s="22"/>
    </row>
    <row r="82" spans="1:13" s="17" customFormat="1" ht="5.25" customHeight="1" x14ac:dyDescent="0.25">
      <c r="A82" s="28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64"/>
      <c r="M82" s="21"/>
    </row>
    <row r="83" spans="1:13" x14ac:dyDescent="0.3">
      <c r="M83" s="19"/>
    </row>
  </sheetData>
  <mergeCells count="18">
    <mergeCell ref="J77:K77"/>
    <mergeCell ref="J78:K78"/>
    <mergeCell ref="J73:K73"/>
    <mergeCell ref="J74:K74"/>
    <mergeCell ref="H75:I75"/>
    <mergeCell ref="J75:K75"/>
    <mergeCell ref="J76:K76"/>
    <mergeCell ref="B68:K68"/>
    <mergeCell ref="B69:K69"/>
    <mergeCell ref="B52:K52"/>
    <mergeCell ref="B53:K53"/>
    <mergeCell ref="H59:I59"/>
    <mergeCell ref="J62:K62"/>
    <mergeCell ref="J57:K57"/>
    <mergeCell ref="J58:K58"/>
    <mergeCell ref="J59:K59"/>
    <mergeCell ref="J60:K60"/>
    <mergeCell ref="J61:K61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https:/mul-spm.gov.am/tasks/docs/attachment.php?id=107395&amp;fn=PetPahpanutyun2-526-116-3.xlsx&amp;out=1&amp;token=5f002a87c1b00012ee8b</cp:keywords>
  <cp:lastModifiedBy>Windows User</cp:lastModifiedBy>
  <cp:lastPrinted>2019-09-12T11:11:25Z</cp:lastPrinted>
  <dcterms:created xsi:type="dcterms:W3CDTF">2012-09-27T09:10:38Z</dcterms:created>
  <dcterms:modified xsi:type="dcterms:W3CDTF">2019-09-12T12:52:21Z</dcterms:modified>
</cp:coreProperties>
</file>