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60" windowWidth="16215" windowHeight="5490"/>
  </bookViews>
  <sheets>
    <sheet name="sheet" sheetId="4" r:id="rId1"/>
  </sheets>
  <calcPr calcId="144525"/>
</workbook>
</file>

<file path=xl/calcChain.xml><?xml version="1.0" encoding="utf-8"?>
<calcChain xmlns="http://schemas.openxmlformats.org/spreadsheetml/2006/main">
  <c r="N7" i="4" l="1"/>
  <c r="L7" i="4"/>
  <c r="K7" i="4"/>
  <c r="K4" i="4"/>
  <c r="L4" i="4"/>
  <c r="K5" i="4"/>
  <c r="L5" i="4"/>
  <c r="K6" i="4"/>
  <c r="L6" i="4"/>
  <c r="N5" i="4"/>
  <c r="G68" i="4" l="1"/>
  <c r="G84" i="4"/>
  <c r="L3" i="4"/>
  <c r="N3" i="4" l="1"/>
  <c r="K3" i="4"/>
</calcChain>
</file>

<file path=xl/sharedStrings.xml><?xml version="1.0" encoding="utf-8"?>
<sst xmlns="http://schemas.openxmlformats.org/spreadsheetml/2006/main" count="79" uniqueCount="44">
  <si>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</si>
  <si>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</si>
  <si>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</si>
  <si>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</si>
  <si>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</si>
  <si>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</si>
  <si>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</si>
  <si>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</si>
  <si>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</si>
  <si>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</si>
  <si>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</si>
  <si>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</si>
  <si>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</si>
  <si>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</si>
  <si>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</si>
  <si>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</si>
  <si>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</si>
  <si>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</si>
  <si>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</si>
  <si>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</si>
  <si>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</si>
  <si>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</si>
  <si>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</si>
  <si>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</si>
  <si>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</si>
  <si>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</si>
  <si>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</si>
  <si>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</si>
  <si>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</si>
  <si>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</si>
  <si>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</si>
  <si>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2003թ.</t>
  </si>
  <si>
    <t>2006թ.</t>
  </si>
  <si>
    <t>,  լոտ N (նախընտրած լոտի համարը)</t>
  </si>
  <si>
    <t>168-Ա 25/10/2019թ.</t>
  </si>
  <si>
    <t>Ա/մ. Աուդի Ա 6  1.8 L              (AUDI A 6 1.8 L) (պ/հ.՝ 022 LL 60, ն/հ.՝ LFVBA14B533006833, թափքը՝ սեդան)</t>
  </si>
  <si>
    <t xml:space="preserve">Գույնը՝ սև, վիճակը՝ ենթակա է հիմնովին վերանորոգման        </t>
  </si>
  <si>
    <t>Ա/մ. ԲՄՎ 523 I (BMW 523 I) (պ/հ.՝ 021 LL 60, ն/հ.՝ WBANE31080B928101, թափքը՝ սեդան)</t>
  </si>
  <si>
    <t>Ա/մ. ԲՄՎ 523 I (BMW 523 I) (պ/հ.՝ 014 LL 60, ն/հ.՝ WCANE31070B928056, թափքը՝ սեդան)</t>
  </si>
  <si>
    <t xml:space="preserve">Գույնը՝ սև մետալիկ, վիճակը՝ ենթակա է հիմնովին վերանորոգման        </t>
  </si>
  <si>
    <t>Ա/մ. ԲՄՎ 523 I (BMW 523 I) (պ/հ.՝ 002 LL 60, ն/հ.՝ WBANE31060B928100, թափքը՝ սեդան)</t>
  </si>
  <si>
    <t>Ա/մ. ԲՄՎ 523 I (BMW 523 I) (պ/հ.՝ 003 LL 60, ն/հ.՝ WBANE31050B928055, թափքը՝ սեդան)</t>
  </si>
  <si>
    <t xml:space="preserve">Գույնը՝ սև, վիճակը՝ ենթակա է վերանորոգման </t>
  </si>
  <si>
    <t>Գնահատված արժեքը 18.06.2019թ դրությամբ  /դրամ/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</si>
</sst>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0" xfId="0" applyFont="1" applyBorder="1"/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395655</xdr:colOff>
      <xdr:row>0</xdr:row>
      <xdr:rowOff>1450731</xdr:rowOff>
    </xdr:to>
    <xdr:sp macro="" textlink="">
      <xdr:nvSpPr>
        <xdr:cNvPr id="2" name="TextBox 1"/>
        <xdr:cNvSpPr txBox="1"/>
      </xdr:nvSpPr>
      <xdr:spPr>
        <a:xfrm>
          <a:off x="43295" y="26669"/>
          <a:ext cx="6023398" cy="1424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ՏԵՂԻ 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ՆՈՅԵՄԲԵՐԻ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15-ԻՆ,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ԿԱԶՄԱԿԵՐՊՈՒԹՅՈՒՆՈՒՄ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 25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168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արտաքին գործերի նախարարությանն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43522</xdr:colOff>
      <xdr:row>7</xdr:row>
      <xdr:rowOff>43962</xdr:rowOff>
    </xdr:from>
    <xdr:to>
      <xdr:col>11</xdr:col>
      <xdr:colOff>410309</xdr:colOff>
      <xdr:row>51</xdr:row>
      <xdr:rowOff>175846</xdr:rowOff>
    </xdr:to>
    <xdr:sp macro="" textlink="">
      <xdr:nvSpPr>
        <xdr:cNvPr id="3" name="TextBox 2"/>
        <xdr:cNvSpPr txBox="1"/>
      </xdr:nvSpPr>
      <xdr:spPr>
        <a:xfrm>
          <a:off x="43522" y="5465885"/>
          <a:ext cx="6199018" cy="94810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***Համաձայն Պետական գույքի կառավարման կոմիտեի նախագահի 2019թ. հոկտեմբերի 25-ի թիվ 168-Ա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5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5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57149</xdr:colOff>
      <xdr:row>65</xdr:row>
      <xdr:rowOff>130968</xdr:rowOff>
    </xdr:from>
    <xdr:to>
      <xdr:col>11</xdr:col>
      <xdr:colOff>123825</xdr:colOff>
      <xdr:row>68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81</xdr:row>
      <xdr:rowOff>76200</xdr:rowOff>
    </xdr:from>
    <xdr:to>
      <xdr:col>11</xdr:col>
      <xdr:colOff>123825</xdr:colOff>
      <xdr:row>84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81</xdr:row>
      <xdr:rowOff>76200</xdr:rowOff>
    </xdr:from>
    <xdr:to>
      <xdr:col>11</xdr:col>
      <xdr:colOff>123825</xdr:colOff>
      <xdr:row>84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81</xdr:row>
      <xdr:rowOff>76200</xdr:rowOff>
    </xdr:from>
    <xdr:to>
      <xdr:col>11</xdr:col>
      <xdr:colOff>123825</xdr:colOff>
      <xdr:row>84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43962</xdr:colOff>
      <xdr:row>52</xdr:row>
      <xdr:rowOff>36635</xdr:rowOff>
    </xdr:from>
    <xdr:to>
      <xdr:col>11</xdr:col>
      <xdr:colOff>185090</xdr:colOff>
      <xdr:row>53</xdr:row>
      <xdr:rowOff>46853</xdr:rowOff>
    </xdr:to>
    <xdr:sp macro="" textlink="">
      <xdr:nvSpPr>
        <xdr:cNvPr id="10" name="TextBox 9">
          <a:hlinkClick xmlns:r="http://schemas.openxmlformats.org/officeDocument/2006/relationships" r:id="rId1"/>
        </xdr:cNvPr>
        <xdr:cNvSpPr txBox="1"/>
      </xdr:nvSpPr>
      <xdr:spPr>
        <a:xfrm>
          <a:off x="43962" y="17145000"/>
          <a:ext cx="5812166" cy="16408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GridLines="0" tabSelected="1" topLeftCell="A64" zoomScale="130" zoomScaleNormal="130" workbookViewId="0">
      <selection activeCell="L80" sqref="L80:L86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7.5703125" style="4" customWidth="1"/>
    <col min="5" max="5" width="5" style="4" customWidth="1"/>
    <col min="6" max="6" width="11.7109375" style="4" customWidth="1"/>
    <col min="7" max="7" width="12.4257812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14" ht="117.75" customHeight="1" x14ac:dyDescent="0.3"/>
    <row r="2" spans="1:14" s="1" customFormat="1" ht="72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43</v>
      </c>
      <c r="J2" s="8" t="s">
        <v>2</v>
      </c>
      <c r="K2" s="9" t="s">
        <v>3</v>
      </c>
      <c r="L2" s="9" t="s">
        <v>6</v>
      </c>
      <c r="N2" s="5">
        <v>0.8</v>
      </c>
    </row>
    <row r="3" spans="1:14" s="3" customFormat="1" ht="42" customHeight="1" x14ac:dyDescent="0.25">
      <c r="A3" s="2">
        <v>1</v>
      </c>
      <c r="B3" s="2">
        <v>1</v>
      </c>
      <c r="C3" s="62" t="s">
        <v>34</v>
      </c>
      <c r="D3" s="63" t="s">
        <v>35</v>
      </c>
      <c r="E3" s="64" t="s">
        <v>31</v>
      </c>
      <c r="F3" s="65" t="s">
        <v>10</v>
      </c>
      <c r="G3" s="66" t="s">
        <v>36</v>
      </c>
      <c r="H3" s="10">
        <v>14400</v>
      </c>
      <c r="I3" s="10">
        <v>700000</v>
      </c>
      <c r="J3" s="10">
        <v>700000</v>
      </c>
      <c r="K3" s="10">
        <f t="shared" ref="K3" si="0">ROUNDUP(J3*0.05,0)</f>
        <v>35000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5400</v>
      </c>
      <c r="N3" s="6">
        <f>ROUNDUP(J3*0.8,0)</f>
        <v>560000</v>
      </c>
    </row>
    <row r="4" spans="1:14" s="3" customFormat="1" ht="42.75" customHeight="1" x14ac:dyDescent="0.25">
      <c r="A4" s="2">
        <v>2</v>
      </c>
      <c r="B4" s="2">
        <v>2</v>
      </c>
      <c r="C4" s="62" t="s">
        <v>34</v>
      </c>
      <c r="D4" s="63" t="s">
        <v>37</v>
      </c>
      <c r="E4" s="64" t="s">
        <v>32</v>
      </c>
      <c r="F4" s="65" t="s">
        <v>10</v>
      </c>
      <c r="G4" s="66" t="s">
        <v>36</v>
      </c>
      <c r="H4" s="10">
        <v>14400</v>
      </c>
      <c r="I4" s="10">
        <v>1200000</v>
      </c>
      <c r="J4" s="10">
        <v>1200000</v>
      </c>
      <c r="K4" s="10">
        <f t="shared" ref="K4:K7" si="1">ROUNDUP(J4*0.05,0)</f>
        <v>60000</v>
      </c>
      <c r="L4" s="10">
        <f t="shared" ref="L4:L6" si="2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6000</v>
      </c>
      <c r="N4" s="61"/>
    </row>
    <row r="5" spans="1:14" s="3" customFormat="1" ht="42.75" customHeight="1" x14ac:dyDescent="0.25">
      <c r="A5" s="2">
        <v>3</v>
      </c>
      <c r="B5" s="2">
        <v>3</v>
      </c>
      <c r="C5" s="62" t="s">
        <v>34</v>
      </c>
      <c r="D5" s="63" t="s">
        <v>38</v>
      </c>
      <c r="E5" s="64" t="s">
        <v>32</v>
      </c>
      <c r="F5" s="65" t="s">
        <v>10</v>
      </c>
      <c r="G5" s="66" t="s">
        <v>36</v>
      </c>
      <c r="H5" s="10">
        <v>14400</v>
      </c>
      <c r="I5" s="10">
        <v>1600000</v>
      </c>
      <c r="J5" s="10">
        <v>1600000</v>
      </c>
      <c r="K5" s="10">
        <f t="shared" si="1"/>
        <v>80000</v>
      </c>
      <c r="L5" s="10">
        <f t="shared" si="2"/>
        <v>6000</v>
      </c>
      <c r="N5" s="6">
        <f>ROUNDUP(J5*0.8,0)</f>
        <v>1280000</v>
      </c>
    </row>
    <row r="6" spans="1:14" s="3" customFormat="1" ht="42.75" customHeight="1" x14ac:dyDescent="0.25">
      <c r="A6" s="2">
        <v>4</v>
      </c>
      <c r="B6" s="2">
        <v>4</v>
      </c>
      <c r="C6" s="62" t="s">
        <v>34</v>
      </c>
      <c r="D6" s="63" t="s">
        <v>40</v>
      </c>
      <c r="E6" s="64" t="s">
        <v>32</v>
      </c>
      <c r="F6" s="65" t="s">
        <v>10</v>
      </c>
      <c r="G6" s="66" t="s">
        <v>39</v>
      </c>
      <c r="H6" s="10">
        <v>14400</v>
      </c>
      <c r="I6" s="10">
        <v>1600000</v>
      </c>
      <c r="J6" s="10">
        <v>1600000</v>
      </c>
      <c r="K6" s="10">
        <f t="shared" si="1"/>
        <v>80000</v>
      </c>
      <c r="L6" s="10">
        <f t="shared" si="2"/>
        <v>6000</v>
      </c>
      <c r="N6" s="61"/>
    </row>
    <row r="7" spans="1:14" s="3" customFormat="1" ht="42.75" customHeight="1" x14ac:dyDescent="0.25">
      <c r="A7" s="2">
        <v>5</v>
      </c>
      <c r="B7" s="2">
        <v>5</v>
      </c>
      <c r="C7" s="62" t="s">
        <v>34</v>
      </c>
      <c r="D7" s="63" t="s">
        <v>41</v>
      </c>
      <c r="E7" s="64" t="s">
        <v>32</v>
      </c>
      <c r="F7" s="65" t="s">
        <v>10</v>
      </c>
      <c r="G7" s="66" t="s">
        <v>42</v>
      </c>
      <c r="H7" s="10">
        <v>14400</v>
      </c>
      <c r="I7" s="10">
        <v>1700000</v>
      </c>
      <c r="J7" s="10">
        <v>1700000</v>
      </c>
      <c r="K7" s="10">
        <f t="shared" si="1"/>
        <v>85000</v>
      </c>
      <c r="L7" s="10">
        <f>IF(J7&lt;=10000,250,IF(J7&lt;=20000,300,IF(J7&lt;=30000,350,IF(J7&lt;=40000,400,IF(J7&lt;50000,450,IF(J7=50000,500,IF(J7&lt;=60000,600,IF(J7&lt;=70000,700,IF(J7&lt;=80000,800,IF(J7&lt;=90000,900,IF(J7&lt;=100000,1000,IF(J7&lt;=120000,1200,IF(J7&lt;=140000,1400,IF(J7&lt;=160000,1600,IF(J7&lt;=180000,1800,IF(J7&lt;=200000,2000,IF(J7&lt;=220000,2200,IF(J7&lt;=240000,2400,IF(J7&lt;=260000,2600,IF(J7&lt;=280000,2800,IF(J7&lt;=300000,3000,IF(J7&lt;=320000,3200,IF(J7&lt;=340000,3400,IF(J7&lt;=360000,3600,IF(J7&lt;=380000,3800,IF(J7&lt;=400000,4000,IF(J7&lt;=420000,4200,IF(J7&lt;=440000,4400,IF(J7&lt;=460000,4600,IF(J7&lt;=480000,4800,IF(J7&lt;=500000,5000,IF(J7&lt;=600000,5200,IF(J7&lt;=700000,5400,IF(J7&lt;=800000,5600,IF(J7&lt;=900000,5800,6000)))))))))))))))))))))))))))))))))))</f>
        <v>6000</v>
      </c>
      <c r="N7" s="6">
        <f>ROUNDUP(J7*0.8,0)</f>
        <v>1360000</v>
      </c>
    </row>
    <row r="11" spans="1:14" x14ac:dyDescent="0.3">
      <c r="J11" s="7"/>
    </row>
    <row r="53" spans="1:14" ht="12" customHeight="1" x14ac:dyDescent="0.3"/>
    <row r="54" spans="1:14" ht="12" customHeight="1" x14ac:dyDescent="0.3"/>
    <row r="55" spans="1:14" s="19" customFormat="1" x14ac:dyDescent="0.3">
      <c r="B55" s="27" t="s">
        <v>29</v>
      </c>
    </row>
    <row r="56" spans="1:14" s="42" customFormat="1" ht="12.75" customHeight="1" x14ac:dyDescent="0.3">
      <c r="A56" s="40"/>
      <c r="B56" s="69" t="s">
        <v>14</v>
      </c>
      <c r="C56" s="69"/>
      <c r="D56" s="69"/>
      <c r="E56" s="69"/>
      <c r="F56" s="69"/>
      <c r="G56" s="69"/>
      <c r="H56" s="69"/>
      <c r="I56" s="69"/>
      <c r="J56" s="69"/>
      <c r="K56" s="69"/>
      <c r="L56" s="41"/>
      <c r="N56" s="43"/>
    </row>
    <row r="57" spans="1:14" s="42" customFormat="1" ht="12.75" customHeight="1" x14ac:dyDescent="0.3">
      <c r="A57" s="44"/>
      <c r="B57" s="70" t="s">
        <v>15</v>
      </c>
      <c r="C57" s="70"/>
      <c r="D57" s="70"/>
      <c r="E57" s="70"/>
      <c r="F57" s="70"/>
      <c r="G57" s="70"/>
      <c r="H57" s="70"/>
      <c r="I57" s="70"/>
      <c r="J57" s="70"/>
      <c r="K57" s="70"/>
      <c r="L57" s="45"/>
      <c r="N57" s="43"/>
    </row>
    <row r="58" spans="1:14" s="42" customFormat="1" ht="12.75" customHeight="1" x14ac:dyDescent="0.3">
      <c r="A58" s="44"/>
      <c r="B58" s="46" t="s">
        <v>16</v>
      </c>
      <c r="C58" s="46"/>
      <c r="D58" s="46"/>
      <c r="E58" s="46"/>
      <c r="F58" s="46"/>
      <c r="G58" s="46"/>
      <c r="H58" s="46"/>
      <c r="I58" s="46"/>
      <c r="J58" s="46"/>
      <c r="K58" s="46"/>
      <c r="L58" s="45"/>
      <c r="N58" s="43"/>
    </row>
    <row r="59" spans="1:14" s="42" customFormat="1" ht="12.75" customHeight="1" x14ac:dyDescent="0.3">
      <c r="A59" s="44"/>
      <c r="B59" s="47" t="s">
        <v>17</v>
      </c>
      <c r="C59" s="47"/>
      <c r="D59" s="47"/>
      <c r="E59" s="46"/>
      <c r="F59" s="46"/>
      <c r="G59" s="46"/>
      <c r="H59" s="46"/>
      <c r="I59" s="46"/>
      <c r="J59" s="46"/>
      <c r="K59" s="46"/>
      <c r="L59" s="45"/>
      <c r="N59" s="43"/>
    </row>
    <row r="60" spans="1:14" s="42" customFormat="1" ht="12.75" customHeight="1" x14ac:dyDescent="0.3">
      <c r="A60" s="44"/>
      <c r="B60" s="47" t="s">
        <v>18</v>
      </c>
      <c r="C60" s="47"/>
      <c r="D60" s="47"/>
      <c r="E60" s="46"/>
      <c r="F60" s="46"/>
      <c r="G60" s="46"/>
      <c r="H60" s="46" t="s">
        <v>19</v>
      </c>
      <c r="I60" s="46"/>
      <c r="J60" s="46" t="s">
        <v>20</v>
      </c>
      <c r="K60" s="46"/>
      <c r="L60" s="45"/>
      <c r="N60" s="43"/>
    </row>
    <row r="61" spans="1:14" s="42" customFormat="1" ht="12.75" customHeight="1" x14ac:dyDescent="0.3">
      <c r="A61" s="44"/>
      <c r="B61" s="48" t="s">
        <v>25</v>
      </c>
      <c r="C61" s="48"/>
      <c r="D61" s="48"/>
      <c r="E61" s="48"/>
      <c r="F61" s="48"/>
      <c r="G61" s="49">
        <v>99999</v>
      </c>
      <c r="H61" s="50">
        <v>9999999</v>
      </c>
      <c r="I61" s="51">
        <v>9999</v>
      </c>
      <c r="J61" s="75" t="s">
        <v>21</v>
      </c>
      <c r="K61" s="76"/>
      <c r="L61" s="45"/>
      <c r="N61" s="43"/>
    </row>
    <row r="62" spans="1:14" s="42" customFormat="1" ht="12.75" customHeight="1" x14ac:dyDescent="0.3">
      <c r="A62" s="44"/>
      <c r="B62" s="48" t="s">
        <v>26</v>
      </c>
      <c r="C62" s="48"/>
      <c r="D62" s="48"/>
      <c r="E62" s="48"/>
      <c r="F62" s="48"/>
      <c r="G62" s="52"/>
      <c r="H62" s="52" t="s">
        <v>22</v>
      </c>
      <c r="I62" s="52"/>
      <c r="J62" s="77" t="s">
        <v>23</v>
      </c>
      <c r="K62" s="78"/>
      <c r="L62" s="45"/>
      <c r="N62" s="43"/>
    </row>
    <row r="63" spans="1:14" s="13" customFormat="1" ht="12.75" customHeight="1" x14ac:dyDescent="0.25">
      <c r="A63" s="21"/>
      <c r="B63" s="35" t="s">
        <v>24</v>
      </c>
      <c r="C63" s="35"/>
      <c r="D63" s="35"/>
      <c r="E63" s="35"/>
      <c r="F63" s="35"/>
      <c r="G63" s="24">
        <v>90001</v>
      </c>
      <c r="H63" s="71">
        <v>8005711</v>
      </c>
      <c r="I63" s="72"/>
      <c r="J63" s="79"/>
      <c r="K63" s="80"/>
      <c r="L63" s="29"/>
      <c r="N63" s="23"/>
    </row>
    <row r="64" spans="1:14" s="13" customFormat="1" ht="12.75" customHeight="1" x14ac:dyDescent="0.25">
      <c r="A64" s="21"/>
      <c r="B64" s="26" t="s">
        <v>25</v>
      </c>
      <c r="C64" s="26"/>
      <c r="D64" s="26"/>
      <c r="E64" s="26"/>
      <c r="F64" s="26"/>
      <c r="G64" s="28"/>
      <c r="H64" s="26"/>
      <c r="I64" s="26"/>
      <c r="J64" s="81"/>
      <c r="K64" s="82"/>
      <c r="L64" s="29"/>
      <c r="N64" s="23"/>
    </row>
    <row r="65" spans="1:14" s="13" customFormat="1" ht="12.75" customHeight="1" x14ac:dyDescent="0.25">
      <c r="A65" s="21"/>
      <c r="B65" s="30" t="s">
        <v>27</v>
      </c>
      <c r="C65" s="16"/>
      <c r="D65" s="16"/>
      <c r="E65" s="16"/>
      <c r="F65" s="35"/>
      <c r="G65" s="35"/>
      <c r="H65" s="35"/>
      <c r="I65" s="36"/>
      <c r="J65" s="83" t="s">
        <v>21</v>
      </c>
      <c r="K65" s="84"/>
      <c r="L65" s="29"/>
      <c r="N65" s="23"/>
    </row>
    <row r="66" spans="1:14" s="42" customFormat="1" ht="12.75" customHeight="1" x14ac:dyDescent="0.3">
      <c r="A66" s="44"/>
      <c r="B66" s="48"/>
      <c r="C66" s="46"/>
      <c r="D66" s="46"/>
      <c r="E66" s="46"/>
      <c r="F66" s="46"/>
      <c r="G66" s="46"/>
      <c r="H66" s="46"/>
      <c r="I66" s="45"/>
      <c r="J66" s="73" t="s">
        <v>23</v>
      </c>
      <c r="K66" s="74"/>
      <c r="L66" s="45"/>
      <c r="M66" s="59"/>
      <c r="N66" s="43"/>
    </row>
    <row r="67" spans="1:14" s="13" customFormat="1" ht="12.75" customHeight="1" x14ac:dyDescent="0.25">
      <c r="A67" s="22"/>
      <c r="B67" s="30" t="s">
        <v>12</v>
      </c>
      <c r="C67" s="37"/>
      <c r="D67" s="37"/>
      <c r="E67" s="37"/>
      <c r="F67" s="37"/>
      <c r="G67" s="37"/>
      <c r="H67" s="37"/>
      <c r="I67" s="18"/>
      <c r="J67" s="18"/>
      <c r="K67" s="18"/>
      <c r="L67" s="38"/>
      <c r="M67" s="60"/>
      <c r="N67" s="23"/>
    </row>
    <row r="68" spans="1:14" s="13" customFormat="1" ht="12.75" customHeight="1" x14ac:dyDescent="0.25">
      <c r="A68" s="22"/>
      <c r="B68" s="14" t="s">
        <v>28</v>
      </c>
      <c r="C68" s="14"/>
      <c r="D68" s="14"/>
      <c r="E68" s="14"/>
      <c r="F68" s="12"/>
      <c r="G68" s="15" t="str">
        <f>C3</f>
        <v>168-Ա 25/10/2019թ.</v>
      </c>
      <c r="H68" s="47" t="s">
        <v>33</v>
      </c>
      <c r="I68" s="25"/>
      <c r="J68" s="12"/>
      <c r="K68" s="25"/>
      <c r="L68" s="38"/>
      <c r="M68" s="22"/>
    </row>
    <row r="69" spans="1:14" s="13" customFormat="1" ht="9.75" customHeight="1" x14ac:dyDescent="0.25">
      <c r="A69" s="54"/>
      <c r="B69" s="55"/>
      <c r="C69" s="55"/>
      <c r="D69" s="55"/>
      <c r="E69" s="55"/>
      <c r="F69" s="55"/>
      <c r="G69" s="55"/>
      <c r="H69" s="55"/>
      <c r="I69" s="56"/>
      <c r="J69" s="55"/>
      <c r="K69" s="55"/>
      <c r="L69" s="85"/>
      <c r="M69" s="22"/>
    </row>
    <row r="70" spans="1:14" s="17" customFormat="1" ht="14.25" customHeight="1" x14ac:dyDescent="0.25">
      <c r="A70" s="57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58"/>
      <c r="M70" s="58"/>
    </row>
    <row r="71" spans="1:14" s="19" customFormat="1" x14ac:dyDescent="0.3">
      <c r="B71" s="27" t="s">
        <v>30</v>
      </c>
    </row>
    <row r="72" spans="1:14" s="13" customFormat="1" ht="12.75" customHeight="1" x14ac:dyDescent="0.25">
      <c r="A72" s="53"/>
      <c r="B72" s="67" t="s">
        <v>14</v>
      </c>
      <c r="C72" s="67"/>
      <c r="D72" s="67"/>
      <c r="E72" s="67"/>
      <c r="F72" s="67"/>
      <c r="G72" s="67"/>
      <c r="H72" s="67"/>
      <c r="I72" s="67"/>
      <c r="J72" s="67"/>
      <c r="K72" s="67"/>
      <c r="L72" s="36"/>
      <c r="N72" s="23"/>
    </row>
    <row r="73" spans="1:14" s="13" customFormat="1" ht="12.75" customHeight="1" x14ac:dyDescent="0.25">
      <c r="A73" s="21"/>
      <c r="B73" s="68" t="s">
        <v>15</v>
      </c>
      <c r="C73" s="68"/>
      <c r="D73" s="68"/>
      <c r="E73" s="68"/>
      <c r="F73" s="68"/>
      <c r="G73" s="68"/>
      <c r="H73" s="68"/>
      <c r="I73" s="68"/>
      <c r="J73" s="68"/>
      <c r="K73" s="68"/>
      <c r="L73" s="29"/>
      <c r="N73" s="23"/>
    </row>
    <row r="74" spans="1:14" s="13" customFormat="1" ht="12.75" customHeight="1" x14ac:dyDescent="0.25">
      <c r="A74" s="21"/>
      <c r="B74" s="16" t="s">
        <v>16</v>
      </c>
      <c r="C74" s="16"/>
      <c r="D74" s="16"/>
      <c r="E74" s="16"/>
      <c r="F74" s="16"/>
      <c r="G74" s="16"/>
      <c r="H74" s="16"/>
      <c r="I74" s="16"/>
      <c r="J74" s="16"/>
      <c r="K74" s="16"/>
      <c r="L74" s="29"/>
      <c r="N74" s="23"/>
    </row>
    <row r="75" spans="1:14" s="13" customFormat="1" ht="12.75" customHeight="1" x14ac:dyDescent="0.25">
      <c r="A75" s="21"/>
      <c r="B75" s="20" t="s">
        <v>17</v>
      </c>
      <c r="C75" s="20"/>
      <c r="D75" s="20"/>
      <c r="E75" s="16"/>
      <c r="F75" s="16"/>
      <c r="G75" s="16"/>
      <c r="H75" s="16"/>
      <c r="I75" s="16"/>
      <c r="J75" s="16"/>
      <c r="K75" s="16"/>
      <c r="L75" s="29"/>
      <c r="N75" s="23"/>
    </row>
    <row r="76" spans="1:14" s="13" customFormat="1" ht="12.75" customHeight="1" x14ac:dyDescent="0.25">
      <c r="A76" s="21"/>
      <c r="B76" s="20" t="s">
        <v>18</v>
      </c>
      <c r="C76" s="20"/>
      <c r="D76" s="20"/>
      <c r="E76" s="16"/>
      <c r="F76" s="16"/>
      <c r="G76" s="16"/>
      <c r="H76" s="16" t="s">
        <v>19</v>
      </c>
      <c r="I76" s="16"/>
      <c r="J76" s="16" t="s">
        <v>20</v>
      </c>
      <c r="K76" s="16"/>
      <c r="L76" s="29"/>
      <c r="N76" s="23"/>
    </row>
    <row r="77" spans="1:14" s="13" customFormat="1" ht="12.75" customHeight="1" x14ac:dyDescent="0.25">
      <c r="A77" s="21"/>
      <c r="B77" s="30" t="s">
        <v>25</v>
      </c>
      <c r="C77" s="30"/>
      <c r="D77" s="30"/>
      <c r="E77" s="30"/>
      <c r="F77" s="30"/>
      <c r="G77" s="31">
        <v>99999</v>
      </c>
      <c r="H77" s="32">
        <v>9999999</v>
      </c>
      <c r="I77" s="33">
        <v>9999</v>
      </c>
      <c r="J77" s="83" t="s">
        <v>21</v>
      </c>
      <c r="K77" s="84"/>
      <c r="L77" s="29"/>
      <c r="N77" s="23"/>
    </row>
    <row r="78" spans="1:14" s="13" customFormat="1" ht="12.75" customHeight="1" x14ac:dyDescent="0.25">
      <c r="A78" s="21"/>
      <c r="B78" s="30" t="s">
        <v>26</v>
      </c>
      <c r="C78" s="30"/>
      <c r="D78" s="30"/>
      <c r="E78" s="30"/>
      <c r="F78" s="30"/>
      <c r="G78" s="34"/>
      <c r="H78" s="34" t="s">
        <v>22</v>
      </c>
      <c r="I78" s="34"/>
      <c r="J78" s="79" t="s">
        <v>23</v>
      </c>
      <c r="K78" s="80"/>
      <c r="L78" s="29"/>
      <c r="N78" s="23"/>
    </row>
    <row r="79" spans="1:14" s="13" customFormat="1" ht="12.75" customHeight="1" x14ac:dyDescent="0.25">
      <c r="A79" s="21"/>
      <c r="B79" s="35" t="s">
        <v>24</v>
      </c>
      <c r="C79" s="35"/>
      <c r="D79" s="35"/>
      <c r="E79" s="35"/>
      <c r="F79" s="35"/>
      <c r="G79" s="24">
        <v>90001</v>
      </c>
      <c r="H79" s="71">
        <v>8002171</v>
      </c>
      <c r="I79" s="72"/>
      <c r="J79" s="79"/>
      <c r="K79" s="80"/>
      <c r="L79" s="29"/>
      <c r="N79" s="23"/>
    </row>
    <row r="80" spans="1:14" s="13" customFormat="1" ht="12.75" customHeight="1" x14ac:dyDescent="0.25">
      <c r="A80" s="21"/>
      <c r="B80" s="26" t="s">
        <v>25</v>
      </c>
      <c r="C80" s="26"/>
      <c r="D80" s="26"/>
      <c r="E80" s="26"/>
      <c r="F80" s="26"/>
      <c r="G80" s="28"/>
      <c r="H80" s="26"/>
      <c r="I80" s="26"/>
      <c r="J80" s="81"/>
      <c r="K80" s="82"/>
      <c r="L80" s="29"/>
      <c r="N80" s="23"/>
    </row>
    <row r="81" spans="1:14" s="13" customFormat="1" ht="12.75" customHeight="1" x14ac:dyDescent="0.25">
      <c r="A81" s="21"/>
      <c r="B81" s="30" t="s">
        <v>27</v>
      </c>
      <c r="C81" s="16"/>
      <c r="D81" s="16"/>
      <c r="E81" s="16"/>
      <c r="F81" s="35"/>
      <c r="G81" s="35"/>
      <c r="H81" s="35"/>
      <c r="I81" s="36"/>
      <c r="J81" s="83" t="s">
        <v>21</v>
      </c>
      <c r="K81" s="84"/>
      <c r="L81" s="29"/>
      <c r="N81" s="23"/>
    </row>
    <row r="82" spans="1:14" s="13" customFormat="1" ht="12.75" customHeight="1" x14ac:dyDescent="0.25">
      <c r="A82" s="21"/>
      <c r="B82" s="30"/>
      <c r="C82" s="16"/>
      <c r="D82" s="16"/>
      <c r="E82" s="16"/>
      <c r="F82" s="16"/>
      <c r="G82" s="16"/>
      <c r="H82" s="16"/>
      <c r="I82" s="29"/>
      <c r="J82" s="81" t="s">
        <v>23</v>
      </c>
      <c r="K82" s="82"/>
      <c r="L82" s="29"/>
      <c r="N82" s="23"/>
    </row>
    <row r="83" spans="1:14" s="13" customFormat="1" ht="12.75" customHeight="1" x14ac:dyDescent="0.25">
      <c r="A83" s="22"/>
      <c r="B83" s="30" t="s">
        <v>12</v>
      </c>
      <c r="C83" s="37"/>
      <c r="D83" s="37"/>
      <c r="E83" s="37"/>
      <c r="F83" s="37"/>
      <c r="G83" s="37"/>
      <c r="H83" s="37"/>
      <c r="I83" s="18"/>
      <c r="J83" s="18"/>
      <c r="K83" s="18"/>
      <c r="L83" s="38"/>
      <c r="N83" s="23"/>
    </row>
    <row r="84" spans="1:14" s="13" customFormat="1" ht="12.75" customHeight="1" x14ac:dyDescent="0.25">
      <c r="A84" s="22"/>
      <c r="B84" s="20" t="s">
        <v>13</v>
      </c>
      <c r="C84" s="14"/>
      <c r="D84" s="14"/>
      <c r="E84" s="14"/>
      <c r="F84" s="12"/>
      <c r="G84" s="39" t="str">
        <f>C3</f>
        <v>168-Ա 25/10/2019թ.</v>
      </c>
      <c r="H84" s="47" t="s">
        <v>33</v>
      </c>
      <c r="I84" s="25"/>
      <c r="J84" s="12"/>
      <c r="K84" s="25"/>
      <c r="L84" s="38"/>
      <c r="M84" s="22"/>
    </row>
    <row r="85" spans="1:14" s="13" customFormat="1" ht="12.75" customHeight="1" x14ac:dyDescent="0.25">
      <c r="A85" s="22"/>
      <c r="B85" s="18"/>
      <c r="C85" s="18"/>
      <c r="D85" s="18"/>
      <c r="E85" s="18"/>
      <c r="F85" s="18"/>
      <c r="G85" s="18"/>
      <c r="H85" s="18"/>
      <c r="I85" s="12"/>
      <c r="J85" s="18"/>
      <c r="K85" s="18"/>
      <c r="L85" s="38"/>
      <c r="M85" s="22"/>
    </row>
    <row r="86" spans="1:14" s="17" customFormat="1" ht="5.25" customHeight="1" x14ac:dyDescent="0.25">
      <c r="A86" s="28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86"/>
      <c r="M86" s="21"/>
    </row>
    <row r="87" spans="1:14" x14ac:dyDescent="0.3">
      <c r="M87" s="19"/>
    </row>
  </sheetData>
  <mergeCells count="18">
    <mergeCell ref="J81:K81"/>
    <mergeCell ref="J82:K82"/>
    <mergeCell ref="J77:K77"/>
    <mergeCell ref="J78:K78"/>
    <mergeCell ref="H79:I79"/>
    <mergeCell ref="J79:K79"/>
    <mergeCell ref="J80:K80"/>
    <mergeCell ref="B72:K72"/>
    <mergeCell ref="B73:K73"/>
    <mergeCell ref="B56:K56"/>
    <mergeCell ref="B57:K57"/>
    <mergeCell ref="H63:I63"/>
    <mergeCell ref="J66:K66"/>
    <mergeCell ref="J61:K61"/>
    <mergeCell ref="J62:K62"/>
    <mergeCell ref="J63:K63"/>
    <mergeCell ref="J64:K64"/>
    <mergeCell ref="J65:K65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https://mul-spm.gov.am/tasks/docs/attachment.php?id=109648&amp;fn=ArtGorcNax2-542-168-1.xlsx&amp;out=1&amp;token=4c16af96947c802e1a98</cp:keywords>
</cp:coreProperties>
</file>