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P9" i="4" l="1"/>
  <c r="M9" i="4"/>
  <c r="L9" i="4"/>
  <c r="M8" i="4"/>
  <c r="L8" i="4"/>
  <c r="P7" i="4"/>
  <c r="M7" i="4"/>
  <c r="L7" i="4"/>
  <c r="L4" i="4"/>
  <c r="M4" i="4"/>
  <c r="L5" i="4"/>
  <c r="M5" i="4"/>
  <c r="L6" i="4"/>
  <c r="M6" i="4"/>
  <c r="P5" i="4"/>
  <c r="G67" i="4" l="1"/>
  <c r="G83" i="4"/>
  <c r="M3" i="4"/>
  <c r="P3" i="4" l="1"/>
  <c r="L3" i="4"/>
</calcChain>
</file>

<file path=xl/sharedStrings.xml><?xml version="1.0" encoding="utf-8"?>
<sst xmlns="http://schemas.openxmlformats.org/spreadsheetml/2006/main" count="90" uniqueCount="48">
  <si>
    <t>Հ/Հ</t>
  </si>
  <si>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</si>
  <si>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</si>
  <si>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</si>
  <si>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</si>
  <si>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</si>
  <si>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</si>
  <si>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</si>
  <si>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</si>
  <si>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</si>
  <si>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</si>
  <si>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</si>
  <si>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</si>
  <si>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</si>
  <si>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</si>
  <si>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</si>
  <si>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</si>
  <si>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</si>
  <si>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</si>
  <si>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</si>
  <si>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</si>
  <si>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</si>
  <si>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</si>
  <si>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</si>
  <si>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</si>
  <si>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</si>
  <si>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</si>
  <si>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</si>
  <si>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</si>
  <si>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2005թ.</t>
  </si>
  <si>
    <t>2008թ.</t>
  </si>
  <si>
    <t>1998թ.</t>
  </si>
  <si>
    <t>,  լոտ N (նախընտրած լոտի համարը)</t>
  </si>
  <si>
    <t>116-Ա 02/08/2019թ.</t>
  </si>
  <si>
    <t>Գնահատված արժեքը 01.07.2019թ դրությամբ  /դրամ/</t>
  </si>
  <si>
    <t>Ա/մ. ԳԱԶ 31029 (ամբողջությամբ պահեստամաս)</t>
  </si>
  <si>
    <t>Քանակը</t>
  </si>
  <si>
    <t>1992թ.</t>
  </si>
  <si>
    <t>1991թ.</t>
  </si>
  <si>
    <t>Ա/մ. Տոյոտա ԼՍՌ Ջիպ (ամբողջությամբ պահեստամաս)</t>
  </si>
  <si>
    <t>Ա/մ. Ֆորդ Տրանզիտ (ամբողջությամբ պահեստամաս)</t>
  </si>
  <si>
    <t>2010թ.</t>
  </si>
  <si>
    <t>Էլեկտրական շարժիչ</t>
  </si>
  <si>
    <t>10/12/2019</t>
  </si>
  <si>
    <t>Օդաորակավորիչ STV-42</t>
  </si>
  <si>
    <t>Գազային ջրատաքացուցիչ</t>
  </si>
  <si>
    <t>Գույքի տեխնիկական վիճակը</t>
  </si>
  <si>
    <t>Հետագա շահագործման համար ոչ պիտանի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</si>
</sst>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4" fillId="0" borderId="0" xfId="0" applyFont="1" applyBorder="1"/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12</xdr:col>
      <xdr:colOff>417635</xdr:colOff>
      <xdr:row>0</xdr:row>
      <xdr:rowOff>1436077</xdr:rowOff>
    </xdr:to>
    <xdr:sp macro="" textlink="">
      <xdr:nvSpPr>
        <xdr:cNvPr id="2" name="TextBox 1"/>
        <xdr:cNvSpPr txBox="1"/>
      </xdr:nvSpPr>
      <xdr:spPr>
        <a:xfrm>
          <a:off x="43295" y="26669"/>
          <a:ext cx="6367763" cy="14094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ՕԳՈՍՏՈՍԻ 23-ԻՆ, ԺԱՄԸ՝ 14:3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օգոստոսի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116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պետական պահպանության ծառայությանն ամրացված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ru-RU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հետագա շահագործման համար ոչ պիտանի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36633</xdr:colOff>
      <xdr:row>9</xdr:row>
      <xdr:rowOff>36635</xdr:rowOff>
    </xdr:from>
    <xdr:to>
      <xdr:col>12</xdr:col>
      <xdr:colOff>424962</xdr:colOff>
      <xdr:row>51</xdr:row>
      <xdr:rowOff>102576</xdr:rowOff>
    </xdr:to>
    <xdr:sp macro="" textlink="">
      <xdr:nvSpPr>
        <xdr:cNvPr id="3" name="TextBox 2"/>
        <xdr:cNvSpPr txBox="1"/>
      </xdr:nvSpPr>
      <xdr:spPr>
        <a:xfrm>
          <a:off x="36633" y="5729654"/>
          <a:ext cx="6381752" cy="89901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010-52-88-35 և 043-06-07-09 հեռախոսահամարներով, յուրաքանչյուր աշխատանքային օր՝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օգոստոսի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 թի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116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-Ա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75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75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75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75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75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5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75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75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75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75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57149</xdr:colOff>
      <xdr:row>64</xdr:row>
      <xdr:rowOff>130968</xdr:rowOff>
    </xdr:from>
    <xdr:to>
      <xdr:col>11</xdr:col>
      <xdr:colOff>123825</xdr:colOff>
      <xdr:row>67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9605930"/>
          <a:ext cx="5708407" cy="447858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80</xdr:row>
      <xdr:rowOff>76200</xdr:rowOff>
    </xdr:from>
    <xdr:to>
      <xdr:col>11</xdr:col>
      <xdr:colOff>123825</xdr:colOff>
      <xdr:row>83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80</xdr:row>
      <xdr:rowOff>76200</xdr:rowOff>
    </xdr:from>
    <xdr:to>
      <xdr:col>11</xdr:col>
      <xdr:colOff>123825</xdr:colOff>
      <xdr:row>83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80</xdr:row>
      <xdr:rowOff>76200</xdr:rowOff>
    </xdr:from>
    <xdr:to>
      <xdr:col>11</xdr:col>
      <xdr:colOff>123825</xdr:colOff>
      <xdr:row>83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51</xdr:row>
      <xdr:rowOff>161192</xdr:rowOff>
    </xdr:from>
    <xdr:to>
      <xdr:col>11</xdr:col>
      <xdr:colOff>338955</xdr:colOff>
      <xdr:row>52</xdr:row>
      <xdr:rowOff>112796</xdr:rowOff>
    </xdr:to>
    <xdr:sp macro="" textlink="">
      <xdr:nvSpPr>
        <xdr:cNvPr id="10" name="TextBox 9">
          <a:hlinkClick xmlns:r="http://schemas.openxmlformats.org/officeDocument/2006/relationships" r:id="rId1"/>
        </xdr:cNvPr>
        <xdr:cNvSpPr txBox="1"/>
      </xdr:nvSpPr>
      <xdr:spPr>
        <a:xfrm>
          <a:off x="197827" y="15049500"/>
          <a:ext cx="5702263" cy="16408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showGridLines="0" tabSelected="1" zoomScale="130" zoomScaleNormal="130" workbookViewId="0">
      <selection activeCell="A2" sqref="A2"/>
    </sheetView>
  </sheetViews>
  <sheetFormatPr defaultRowHeight="16.5" x14ac:dyDescent="0.3"/>
  <cols>
    <col min="1" max="1" width="3" style="4" customWidth="1"/>
    <col min="2" max="2" width="3.85546875" style="4" customWidth="1"/>
    <col min="3" max="3" width="7.7109375" style="4" customWidth="1"/>
    <col min="4" max="4" width="14.42578125" style="4" customWidth="1"/>
    <col min="5" max="5" width="5.5703125" style="4" customWidth="1"/>
    <col min="6" max="6" width="6.85546875" style="4" customWidth="1"/>
    <col min="7" max="7" width="12.140625" style="4" customWidth="1"/>
    <col min="8" max="8" width="9.140625" style="4" customWidth="1"/>
    <col min="9" max="9" width="7.140625" style="4" customWidth="1"/>
    <col min="10" max="10" width="7" style="4" customWidth="1"/>
    <col min="11" max="11" width="6.5703125" style="4" customWidth="1"/>
    <col min="12" max="12" width="6.42578125" style="4" customWidth="1"/>
    <col min="13" max="13" width="6.7109375" style="4" customWidth="1"/>
    <col min="14" max="14" width="9.140625" style="4" hidden="1" customWidth="1"/>
    <col min="15" max="16" width="0" style="4" hidden="1" customWidth="1"/>
    <col min="17" max="16384" width="9.140625" style="4"/>
  </cols>
  <sheetData>
    <row r="1" spans="1:16" ht="116.25" customHeight="1" x14ac:dyDescent="0.3"/>
    <row r="2" spans="1:16" s="1" customFormat="1" ht="65.25" customHeight="1" x14ac:dyDescent="0.25">
      <c r="A2" s="8" t="s">
        <v>0</v>
      </c>
      <c r="B2" s="11" t="s">
        <v>4</v>
      </c>
      <c r="C2" s="11" t="s">
        <v>10</v>
      </c>
      <c r="D2" s="8" t="s">
        <v>1</v>
      </c>
      <c r="E2" s="8" t="s">
        <v>36</v>
      </c>
      <c r="F2" s="8" t="s">
        <v>7</v>
      </c>
      <c r="G2" s="8" t="s">
        <v>6</v>
      </c>
      <c r="H2" s="11" t="s">
        <v>46</v>
      </c>
      <c r="I2" s="11" t="s">
        <v>8</v>
      </c>
      <c r="J2" s="8" t="s">
        <v>34</v>
      </c>
      <c r="K2" s="8" t="s">
        <v>2</v>
      </c>
      <c r="L2" s="9" t="s">
        <v>3</v>
      </c>
      <c r="M2" s="9" t="s">
        <v>5</v>
      </c>
      <c r="P2" s="5">
        <v>0.8</v>
      </c>
    </row>
    <row r="3" spans="1:16" s="3" customFormat="1" ht="38.25" customHeight="1" x14ac:dyDescent="0.25">
      <c r="A3" s="2">
        <v>1</v>
      </c>
      <c r="B3" s="2">
        <v>1</v>
      </c>
      <c r="C3" s="60" t="s">
        <v>33</v>
      </c>
      <c r="D3" s="62" t="s">
        <v>35</v>
      </c>
      <c r="E3" s="61">
        <v>1</v>
      </c>
      <c r="F3" s="63" t="s">
        <v>37</v>
      </c>
      <c r="G3" s="64" t="s">
        <v>9</v>
      </c>
      <c r="H3" s="64" t="s">
        <v>47</v>
      </c>
      <c r="I3" s="10">
        <v>6000</v>
      </c>
      <c r="J3" s="10">
        <v>15000</v>
      </c>
      <c r="K3" s="10">
        <v>15000</v>
      </c>
      <c r="L3" s="10">
        <f t="shared" ref="L3" si="0">ROUNDUP(K3*0.05,0)</f>
        <v>750</v>
      </c>
      <c r="M3" s="10">
        <f>IF(K3&lt;=10000,250,IF(K3&lt;=20000,300,IF(K3&lt;=30000,350,IF(K3&lt;=40000,400,IF(K3&lt;50000,450,IF(K3=50000,500,IF(K3&lt;=60000,600,IF(K3&lt;=70000,700,IF(K3&lt;=80000,800,IF(K3&lt;=90000,900,IF(K3&lt;=100000,1000,IF(K3&lt;=120000,1200,IF(K3&lt;=140000,1400,IF(K3&lt;=160000,1600,IF(K3&lt;=180000,1800,IF(K3&lt;=200000,2000,IF(K3&lt;=220000,2200,IF(K3&lt;=240000,2400,IF(K3&lt;=260000,2600,IF(K3&lt;=280000,2800,IF(K3&lt;=300000,3000,IF(K3&lt;=320000,3200,IF(K3&lt;=340000,3400,IF(K3&lt;=360000,3600,IF(K3&lt;=380000,3800,IF(K3&lt;=400000,4000,IF(K3&lt;=420000,4200,IF(K3&lt;=440000,4400,IF(K3&lt;=460000,4600,IF(K3&lt;=480000,4800,IF(K3&lt;=500000,5000,IF(K3&lt;=600000,5200,IF(K3&lt;=700000,5400,IF(K3&lt;=800000,5600,IF(K3&lt;=900000,5800,6000)))))))))))))))))))))))))))))))))))</f>
        <v>300</v>
      </c>
      <c r="P3" s="6">
        <f>ROUNDUP(K3*0.8,0)</f>
        <v>12000</v>
      </c>
    </row>
    <row r="4" spans="1:16" s="3" customFormat="1" ht="38.25" customHeight="1" x14ac:dyDescent="0.25">
      <c r="A4" s="2">
        <v>2</v>
      </c>
      <c r="B4" s="2">
        <v>2</v>
      </c>
      <c r="C4" s="60" t="s">
        <v>33</v>
      </c>
      <c r="D4" s="62" t="s">
        <v>40</v>
      </c>
      <c r="E4" s="61">
        <v>1</v>
      </c>
      <c r="F4" s="63" t="s">
        <v>38</v>
      </c>
      <c r="G4" s="64" t="s">
        <v>9</v>
      </c>
      <c r="H4" s="64" t="s">
        <v>47</v>
      </c>
      <c r="I4" s="10">
        <v>6000</v>
      </c>
      <c r="J4" s="10">
        <v>50000</v>
      </c>
      <c r="K4" s="10">
        <v>50000</v>
      </c>
      <c r="L4" s="10">
        <f t="shared" ref="L4:L7" si="1">ROUNDUP(K4*0.05,0)</f>
        <v>2500</v>
      </c>
      <c r="M4" s="10">
        <f t="shared" ref="M4:M6" si="2">IF(K4&lt;=10000,250,IF(K4&lt;=20000,300,IF(K4&lt;=30000,350,IF(K4&lt;=40000,400,IF(K4&lt;50000,450,IF(K4=50000,500,IF(K4&lt;=60000,600,IF(K4&lt;=70000,700,IF(K4&lt;=80000,800,IF(K4&lt;=90000,900,IF(K4&lt;=100000,1000,IF(K4&lt;=120000,1200,IF(K4&lt;=140000,1400,IF(K4&lt;=160000,1600,IF(K4&lt;=180000,1800,IF(K4&lt;=200000,2000,IF(K4&lt;=220000,2200,IF(K4&lt;=240000,2400,IF(K4&lt;=260000,2600,IF(K4&lt;=280000,2800,IF(K4&lt;=300000,3000,IF(K4&lt;=320000,3200,IF(K4&lt;=340000,3400,IF(K4&lt;=360000,3600,IF(K4&lt;=380000,3800,IF(K4&lt;=400000,4000,IF(K4&lt;=420000,4200,IF(K4&lt;=440000,4400,IF(K4&lt;=460000,4600,IF(K4&lt;=480000,4800,IF(K4&lt;=500000,5000,IF(K4&lt;=600000,5200,IF(K4&lt;=700000,5400,IF(K4&lt;=800000,5600,IF(K4&lt;=900000,5800,6000)))))))))))))))))))))))))))))))))))</f>
        <v>500</v>
      </c>
      <c r="P4" s="59"/>
    </row>
    <row r="5" spans="1:16" s="3" customFormat="1" ht="38.25" customHeight="1" x14ac:dyDescent="0.25">
      <c r="A5" s="2">
        <v>3</v>
      </c>
      <c r="B5" s="2">
        <v>3</v>
      </c>
      <c r="C5" s="60" t="s">
        <v>33</v>
      </c>
      <c r="D5" s="62" t="s">
        <v>39</v>
      </c>
      <c r="E5" s="61">
        <v>1</v>
      </c>
      <c r="F5" s="63" t="s">
        <v>31</v>
      </c>
      <c r="G5" s="64" t="s">
        <v>9</v>
      </c>
      <c r="H5" s="64" t="s">
        <v>47</v>
      </c>
      <c r="I5" s="10">
        <v>14400</v>
      </c>
      <c r="J5" s="10">
        <v>250000</v>
      </c>
      <c r="K5" s="10">
        <v>250000</v>
      </c>
      <c r="L5" s="10">
        <f t="shared" si="1"/>
        <v>12500</v>
      </c>
      <c r="M5" s="10">
        <f t="shared" si="2"/>
        <v>2600</v>
      </c>
      <c r="P5" s="6">
        <f>ROUNDUP(K5*0.8,0)</f>
        <v>200000</v>
      </c>
    </row>
    <row r="6" spans="1:16" s="3" customFormat="1" ht="38.25" customHeight="1" x14ac:dyDescent="0.25">
      <c r="A6" s="2">
        <v>4</v>
      </c>
      <c r="B6" s="2">
        <v>4</v>
      </c>
      <c r="C6" s="60" t="s">
        <v>33</v>
      </c>
      <c r="D6" s="62" t="s">
        <v>44</v>
      </c>
      <c r="E6" s="61">
        <v>1</v>
      </c>
      <c r="F6" s="63" t="s">
        <v>30</v>
      </c>
      <c r="G6" s="64" t="s">
        <v>9</v>
      </c>
      <c r="H6" s="64" t="s">
        <v>47</v>
      </c>
      <c r="I6" s="10">
        <v>6000</v>
      </c>
      <c r="J6" s="10">
        <v>120000</v>
      </c>
      <c r="K6" s="10">
        <v>120000</v>
      </c>
      <c r="L6" s="10">
        <f t="shared" si="1"/>
        <v>6000</v>
      </c>
      <c r="M6" s="10">
        <f t="shared" si="2"/>
        <v>1200</v>
      </c>
      <c r="P6" s="59"/>
    </row>
    <row r="7" spans="1:16" s="3" customFormat="1" ht="38.25" customHeight="1" x14ac:dyDescent="0.25">
      <c r="A7" s="2">
        <v>5</v>
      </c>
      <c r="B7" s="2">
        <v>5</v>
      </c>
      <c r="C7" s="60" t="s">
        <v>33</v>
      </c>
      <c r="D7" s="62" t="s">
        <v>45</v>
      </c>
      <c r="E7" s="61">
        <v>1</v>
      </c>
      <c r="F7" s="63" t="s">
        <v>41</v>
      </c>
      <c r="G7" s="64" t="s">
        <v>9</v>
      </c>
      <c r="H7" s="64" t="s">
        <v>47</v>
      </c>
      <c r="I7" s="10">
        <v>360</v>
      </c>
      <c r="J7" s="10">
        <v>8000</v>
      </c>
      <c r="K7" s="10">
        <v>8000</v>
      </c>
      <c r="L7" s="10">
        <f t="shared" si="1"/>
        <v>400</v>
      </c>
      <c r="M7" s="10">
        <f>IF(K7&lt;=10000,250,IF(K7&lt;=20000,300,IF(K7&lt;=30000,350,IF(K7&lt;=40000,400,IF(K7&lt;50000,450,IF(K7=50000,500,IF(K7&lt;=60000,600,IF(K7&lt;=70000,700,IF(K7&lt;=80000,800,IF(K7&lt;=90000,900,IF(K7&lt;=100000,1000,IF(K7&lt;=120000,1200,IF(K7&lt;=140000,1400,IF(K7&lt;=160000,1600,IF(K7&lt;=180000,1800,IF(K7&lt;=200000,2000,IF(K7&lt;=220000,2200,IF(K7&lt;=240000,2400,IF(K7&lt;=260000,2600,IF(K7&lt;=280000,2800,IF(K7&lt;=300000,3000,IF(K7&lt;=320000,3200,IF(K7&lt;=340000,3400,IF(K7&lt;=360000,3600,IF(K7&lt;=380000,3800,IF(K7&lt;=400000,4000,IF(K7&lt;=420000,4200,IF(K7&lt;=440000,4400,IF(K7&lt;=460000,4600,IF(K7&lt;=480000,4800,IF(K7&lt;=500000,5000,IF(K7&lt;=600000,5200,IF(K7&lt;=700000,5400,IF(K7&lt;=800000,5600,IF(K7&lt;=900000,5800,6000)))))))))))))))))))))))))))))))))))</f>
        <v>250</v>
      </c>
      <c r="P7" s="6">
        <f>ROUNDUP(K7*0.8,0)</f>
        <v>6400</v>
      </c>
    </row>
    <row r="8" spans="1:16" s="3" customFormat="1" ht="38.25" customHeight="1" x14ac:dyDescent="0.25">
      <c r="A8" s="2">
        <v>6</v>
      </c>
      <c r="B8" s="2">
        <v>6</v>
      </c>
      <c r="C8" s="60" t="s">
        <v>33</v>
      </c>
      <c r="D8" s="62" t="s">
        <v>42</v>
      </c>
      <c r="E8" s="61">
        <v>1</v>
      </c>
      <c r="F8" s="63" t="s">
        <v>29</v>
      </c>
      <c r="G8" s="64" t="s">
        <v>9</v>
      </c>
      <c r="H8" s="64" t="s">
        <v>47</v>
      </c>
      <c r="I8" s="10">
        <v>360</v>
      </c>
      <c r="J8" s="10">
        <v>3000</v>
      </c>
      <c r="K8" s="10">
        <v>3000</v>
      </c>
      <c r="L8" s="10">
        <f t="shared" ref="L8:L9" si="3">ROUNDUP(K8*0.05,0)</f>
        <v>150</v>
      </c>
      <c r="M8" s="10">
        <f t="shared" ref="M8:M9" si="4">IF(K8&lt;=10000,250,IF(K8&lt;=20000,300,IF(K8&lt;=30000,350,IF(K8&lt;=40000,400,IF(K8&lt;50000,450,IF(K8=50000,500,IF(K8&lt;=60000,600,IF(K8&lt;=70000,700,IF(K8&lt;=80000,800,IF(K8&lt;=90000,900,IF(K8&lt;=100000,1000,IF(K8&lt;=120000,1200,IF(K8&lt;=140000,1400,IF(K8&lt;=160000,1600,IF(K8&lt;=180000,1800,IF(K8&lt;=200000,2000,IF(K8&lt;=220000,2200,IF(K8&lt;=240000,2400,IF(K8&lt;=260000,2600,IF(K8&lt;=280000,2800,IF(K8&lt;=300000,3000,IF(K8&lt;=320000,3200,IF(K8&lt;=340000,3400,IF(K8&lt;=360000,3600,IF(K8&lt;=380000,3800,IF(K8&lt;=400000,4000,IF(K8&lt;=420000,4200,IF(K8&lt;=440000,4400,IF(K8&lt;=460000,4600,IF(K8&lt;=480000,4800,IF(K8&lt;=500000,5000,IF(K8&lt;=600000,5200,IF(K8&lt;=700000,5400,IF(K8&lt;=800000,5600,IF(K8&lt;=900000,5800,6000)))))))))))))))))))))))))))))))))))</f>
        <v>250</v>
      </c>
      <c r="P8" s="59"/>
    </row>
    <row r="9" spans="1:16" s="3" customFormat="1" ht="38.25" customHeight="1" x14ac:dyDescent="0.25">
      <c r="A9" s="2">
        <v>7</v>
      </c>
      <c r="B9" s="2">
        <v>7</v>
      </c>
      <c r="C9" s="60" t="s">
        <v>33</v>
      </c>
      <c r="D9" s="62" t="s">
        <v>42</v>
      </c>
      <c r="E9" s="61">
        <v>1</v>
      </c>
      <c r="F9" s="63" t="s">
        <v>29</v>
      </c>
      <c r="G9" s="64" t="s">
        <v>9</v>
      </c>
      <c r="H9" s="64" t="s">
        <v>47</v>
      </c>
      <c r="I9" s="10">
        <v>360</v>
      </c>
      <c r="J9" s="10">
        <v>3000</v>
      </c>
      <c r="K9" s="10">
        <v>3000</v>
      </c>
      <c r="L9" s="10">
        <f t="shared" si="3"/>
        <v>150</v>
      </c>
      <c r="M9" s="10">
        <f t="shared" si="4"/>
        <v>250</v>
      </c>
      <c r="P9" s="6">
        <f>ROUNDUP(K9*0.8,0)</f>
        <v>2400</v>
      </c>
    </row>
    <row r="13" spans="1:16" x14ac:dyDescent="0.3">
      <c r="J13" s="7"/>
    </row>
    <row r="54" spans="1:14" s="19" customFormat="1" x14ac:dyDescent="0.3">
      <c r="B54" s="27" t="s">
        <v>27</v>
      </c>
    </row>
    <row r="55" spans="1:14" s="42" customFormat="1" ht="12.75" customHeight="1" x14ac:dyDescent="0.3">
      <c r="A55" s="40"/>
      <c r="B55" s="69" t="s">
        <v>13</v>
      </c>
      <c r="C55" s="69"/>
      <c r="D55" s="69"/>
      <c r="E55" s="69"/>
      <c r="F55" s="69"/>
      <c r="G55" s="69"/>
      <c r="H55" s="69"/>
      <c r="I55" s="69"/>
      <c r="J55" s="69"/>
      <c r="K55" s="69"/>
      <c r="L55" s="41"/>
      <c r="N55" s="43"/>
    </row>
    <row r="56" spans="1:14" s="42" customFormat="1" ht="12.75" customHeight="1" x14ac:dyDescent="0.3">
      <c r="A56" s="44"/>
      <c r="B56" s="70" t="s">
        <v>43</v>
      </c>
      <c r="C56" s="70"/>
      <c r="D56" s="70"/>
      <c r="E56" s="70"/>
      <c r="F56" s="70"/>
      <c r="G56" s="70"/>
      <c r="H56" s="70"/>
      <c r="I56" s="70"/>
      <c r="J56" s="70"/>
      <c r="K56" s="70"/>
      <c r="L56" s="45"/>
      <c r="N56" s="43"/>
    </row>
    <row r="57" spans="1:14" s="42" customFormat="1" ht="12.75" customHeight="1" x14ac:dyDescent="0.3">
      <c r="A57" s="44"/>
      <c r="B57" s="46" t="s">
        <v>14</v>
      </c>
      <c r="C57" s="46"/>
      <c r="D57" s="46"/>
      <c r="E57" s="46"/>
      <c r="F57" s="46"/>
      <c r="G57" s="46"/>
      <c r="H57" s="46"/>
      <c r="I57" s="46"/>
      <c r="J57" s="46"/>
      <c r="K57" s="46"/>
      <c r="L57" s="45"/>
      <c r="N57" s="43"/>
    </row>
    <row r="58" spans="1:14" s="42" customFormat="1" ht="12.75" customHeight="1" x14ac:dyDescent="0.3">
      <c r="A58" s="44"/>
      <c r="B58" s="47" t="s">
        <v>15</v>
      </c>
      <c r="C58" s="47"/>
      <c r="D58" s="47"/>
      <c r="E58" s="46"/>
      <c r="F58" s="46"/>
      <c r="G58" s="46"/>
      <c r="H58" s="46"/>
      <c r="I58" s="46"/>
      <c r="J58" s="46"/>
      <c r="K58" s="46"/>
      <c r="L58" s="45"/>
      <c r="N58" s="43"/>
    </row>
    <row r="59" spans="1:14" s="42" customFormat="1" ht="12.75" customHeight="1" x14ac:dyDescent="0.3">
      <c r="A59" s="44"/>
      <c r="B59" s="47" t="s">
        <v>16</v>
      </c>
      <c r="C59" s="47"/>
      <c r="D59" s="47"/>
      <c r="E59" s="46"/>
      <c r="F59" s="46"/>
      <c r="G59" s="46"/>
      <c r="H59" s="46" t="s">
        <v>17</v>
      </c>
      <c r="I59" s="46"/>
      <c r="J59" s="46" t="s">
        <v>18</v>
      </c>
      <c r="K59" s="46"/>
      <c r="L59" s="45"/>
      <c r="N59" s="43"/>
    </row>
    <row r="60" spans="1:14" s="42" customFormat="1" ht="12.75" customHeight="1" x14ac:dyDescent="0.3">
      <c r="A60" s="44"/>
      <c r="B60" s="48" t="s">
        <v>23</v>
      </c>
      <c r="C60" s="48"/>
      <c r="D60" s="48"/>
      <c r="E60" s="48"/>
      <c r="F60" s="48"/>
      <c r="G60" s="49">
        <v>99999</v>
      </c>
      <c r="H60" s="50">
        <v>9999999</v>
      </c>
      <c r="I60" s="51">
        <v>9999</v>
      </c>
      <c r="J60" s="75" t="s">
        <v>19</v>
      </c>
      <c r="K60" s="76"/>
      <c r="L60" s="45"/>
      <c r="N60" s="43"/>
    </row>
    <row r="61" spans="1:14" s="42" customFormat="1" ht="12.75" customHeight="1" x14ac:dyDescent="0.3">
      <c r="A61" s="44"/>
      <c r="B61" s="48" t="s">
        <v>24</v>
      </c>
      <c r="C61" s="48"/>
      <c r="D61" s="48"/>
      <c r="E61" s="48"/>
      <c r="F61" s="48"/>
      <c r="G61" s="52"/>
      <c r="H61" s="52" t="s">
        <v>20</v>
      </c>
      <c r="I61" s="52"/>
      <c r="J61" s="77" t="s">
        <v>21</v>
      </c>
      <c r="K61" s="78"/>
      <c r="L61" s="45"/>
      <c r="N61" s="43"/>
    </row>
    <row r="62" spans="1:14" s="13" customFormat="1" ht="12.75" customHeight="1" x14ac:dyDescent="0.25">
      <c r="A62" s="21"/>
      <c r="B62" s="35" t="s">
        <v>22</v>
      </c>
      <c r="C62" s="35"/>
      <c r="D62" s="35"/>
      <c r="E62" s="35"/>
      <c r="F62" s="35"/>
      <c r="G62" s="24">
        <v>90001</v>
      </c>
      <c r="H62" s="71">
        <v>8005711</v>
      </c>
      <c r="I62" s="72"/>
      <c r="J62" s="79"/>
      <c r="K62" s="80"/>
      <c r="L62" s="29"/>
      <c r="N62" s="23"/>
    </row>
    <row r="63" spans="1:14" s="13" customFormat="1" ht="12.75" customHeight="1" x14ac:dyDescent="0.25">
      <c r="A63" s="21"/>
      <c r="B63" s="26" t="s">
        <v>23</v>
      </c>
      <c r="C63" s="26"/>
      <c r="D63" s="26"/>
      <c r="E63" s="26"/>
      <c r="F63" s="26"/>
      <c r="G63" s="28"/>
      <c r="H63" s="26"/>
      <c r="I63" s="26"/>
      <c r="J63" s="81"/>
      <c r="K63" s="82"/>
      <c r="L63" s="29"/>
      <c r="N63" s="23"/>
    </row>
    <row r="64" spans="1:14" s="13" customFormat="1" ht="12.75" customHeight="1" x14ac:dyDescent="0.25">
      <c r="A64" s="21"/>
      <c r="B64" s="30" t="s">
        <v>25</v>
      </c>
      <c r="C64" s="16"/>
      <c r="D64" s="16"/>
      <c r="E64" s="16"/>
      <c r="F64" s="35"/>
      <c r="G64" s="35"/>
      <c r="H64" s="35"/>
      <c r="I64" s="36"/>
      <c r="J64" s="83" t="s">
        <v>19</v>
      </c>
      <c r="K64" s="84"/>
      <c r="L64" s="29"/>
      <c r="N64" s="23"/>
    </row>
    <row r="65" spans="1:14" s="42" customFormat="1" ht="12.75" customHeight="1" x14ac:dyDescent="0.3">
      <c r="A65" s="44"/>
      <c r="B65" s="48"/>
      <c r="C65" s="46"/>
      <c r="D65" s="46"/>
      <c r="E65" s="46"/>
      <c r="F65" s="46"/>
      <c r="G65" s="46"/>
      <c r="H65" s="46"/>
      <c r="I65" s="45"/>
      <c r="J65" s="73" t="s">
        <v>21</v>
      </c>
      <c r="K65" s="74"/>
      <c r="L65" s="45"/>
      <c r="M65" s="57"/>
      <c r="N65" s="43"/>
    </row>
    <row r="66" spans="1:14" s="13" customFormat="1" ht="12.75" customHeight="1" x14ac:dyDescent="0.25">
      <c r="A66" s="22"/>
      <c r="B66" s="30" t="s">
        <v>11</v>
      </c>
      <c r="C66" s="37"/>
      <c r="D66" s="37"/>
      <c r="E66" s="37"/>
      <c r="F66" s="37"/>
      <c r="G66" s="37"/>
      <c r="H66" s="37"/>
      <c r="I66" s="18"/>
      <c r="J66" s="18"/>
      <c r="K66" s="18"/>
      <c r="L66" s="38"/>
      <c r="M66" s="58"/>
      <c r="N66" s="23"/>
    </row>
    <row r="67" spans="1:14" s="13" customFormat="1" ht="12.75" customHeight="1" x14ac:dyDescent="0.25">
      <c r="A67" s="22"/>
      <c r="B67" s="14" t="s">
        <v>26</v>
      </c>
      <c r="C67" s="14"/>
      <c r="D67" s="14"/>
      <c r="E67" s="14"/>
      <c r="F67" s="12"/>
      <c r="G67" s="15" t="str">
        <f>C3</f>
        <v>116-Ա 02/08/2019թ.</v>
      </c>
      <c r="H67" s="47" t="s">
        <v>32</v>
      </c>
      <c r="I67" s="25"/>
      <c r="J67" s="12"/>
      <c r="K67" s="25"/>
      <c r="L67" s="38"/>
      <c r="M67" s="22"/>
    </row>
    <row r="68" spans="1:14" s="13" customFormat="1" ht="9.75" customHeight="1" x14ac:dyDescent="0.25">
      <c r="A68" s="54"/>
      <c r="B68" s="55"/>
      <c r="C68" s="55"/>
      <c r="D68" s="55"/>
      <c r="E68" s="55"/>
      <c r="F68" s="55"/>
      <c r="G68" s="55"/>
      <c r="H68" s="55"/>
      <c r="I68" s="56"/>
      <c r="J68" s="55"/>
      <c r="K68" s="55"/>
      <c r="L68" s="66"/>
      <c r="M68" s="22"/>
    </row>
    <row r="69" spans="1:14" s="19" customFormat="1" x14ac:dyDescent="0.3"/>
    <row r="70" spans="1:14" s="19" customFormat="1" x14ac:dyDescent="0.3">
      <c r="B70" s="27" t="s">
        <v>28</v>
      </c>
    </row>
    <row r="71" spans="1:14" s="13" customFormat="1" ht="12.75" customHeight="1" x14ac:dyDescent="0.25">
      <c r="A71" s="53"/>
      <c r="B71" s="67" t="s">
        <v>13</v>
      </c>
      <c r="C71" s="67"/>
      <c r="D71" s="67"/>
      <c r="E71" s="67"/>
      <c r="F71" s="67"/>
      <c r="G71" s="67"/>
      <c r="H71" s="67"/>
      <c r="I71" s="67"/>
      <c r="J71" s="67"/>
      <c r="K71" s="67"/>
      <c r="L71" s="36"/>
      <c r="N71" s="23"/>
    </row>
    <row r="72" spans="1:14" s="13" customFormat="1" ht="12.75" customHeight="1" x14ac:dyDescent="0.25">
      <c r="A72" s="21"/>
      <c r="B72" s="68" t="s">
        <v>43</v>
      </c>
      <c r="C72" s="68"/>
      <c r="D72" s="68"/>
      <c r="E72" s="68"/>
      <c r="F72" s="68"/>
      <c r="G72" s="68"/>
      <c r="H72" s="68"/>
      <c r="I72" s="68"/>
      <c r="J72" s="68"/>
      <c r="K72" s="68"/>
      <c r="L72" s="29"/>
      <c r="N72" s="23"/>
    </row>
    <row r="73" spans="1:14" s="13" customFormat="1" ht="12.75" customHeight="1" x14ac:dyDescent="0.25">
      <c r="A73" s="21"/>
      <c r="B73" s="16" t="s">
        <v>14</v>
      </c>
      <c r="C73" s="16"/>
      <c r="D73" s="16"/>
      <c r="E73" s="16"/>
      <c r="F73" s="16"/>
      <c r="G73" s="16"/>
      <c r="H73" s="16"/>
      <c r="I73" s="16"/>
      <c r="J73" s="16"/>
      <c r="K73" s="16"/>
      <c r="L73" s="29"/>
      <c r="N73" s="23"/>
    </row>
    <row r="74" spans="1:14" s="13" customFormat="1" ht="12.75" customHeight="1" x14ac:dyDescent="0.25">
      <c r="A74" s="21"/>
      <c r="B74" s="20" t="s">
        <v>15</v>
      </c>
      <c r="C74" s="20"/>
      <c r="D74" s="20"/>
      <c r="E74" s="16"/>
      <c r="F74" s="16"/>
      <c r="G74" s="16"/>
      <c r="H74" s="16"/>
      <c r="I74" s="16"/>
      <c r="J74" s="16"/>
      <c r="K74" s="16"/>
      <c r="L74" s="29"/>
      <c r="N74" s="23"/>
    </row>
    <row r="75" spans="1:14" s="13" customFormat="1" ht="12.75" customHeight="1" x14ac:dyDescent="0.25">
      <c r="A75" s="21"/>
      <c r="B75" s="20" t="s">
        <v>16</v>
      </c>
      <c r="C75" s="20"/>
      <c r="D75" s="20"/>
      <c r="E75" s="16"/>
      <c r="F75" s="16"/>
      <c r="G75" s="16"/>
      <c r="H75" s="16" t="s">
        <v>17</v>
      </c>
      <c r="I75" s="16"/>
      <c r="J75" s="16" t="s">
        <v>18</v>
      </c>
      <c r="K75" s="16"/>
      <c r="L75" s="29"/>
      <c r="N75" s="23"/>
    </row>
    <row r="76" spans="1:14" s="13" customFormat="1" ht="12.75" customHeight="1" x14ac:dyDescent="0.25">
      <c r="A76" s="21"/>
      <c r="B76" s="30" t="s">
        <v>23</v>
      </c>
      <c r="C76" s="30"/>
      <c r="D76" s="30"/>
      <c r="E76" s="30"/>
      <c r="F76" s="30"/>
      <c r="G76" s="31">
        <v>99999</v>
      </c>
      <c r="H76" s="32">
        <v>9999999</v>
      </c>
      <c r="I76" s="33">
        <v>9999</v>
      </c>
      <c r="J76" s="83" t="s">
        <v>19</v>
      </c>
      <c r="K76" s="84"/>
      <c r="L76" s="29"/>
      <c r="N76" s="23"/>
    </row>
    <row r="77" spans="1:14" s="13" customFormat="1" ht="12.75" customHeight="1" x14ac:dyDescent="0.25">
      <c r="A77" s="21"/>
      <c r="B77" s="30" t="s">
        <v>24</v>
      </c>
      <c r="C77" s="30"/>
      <c r="D77" s="30"/>
      <c r="E77" s="30"/>
      <c r="F77" s="30"/>
      <c r="G77" s="34"/>
      <c r="H77" s="34" t="s">
        <v>20</v>
      </c>
      <c r="I77" s="34"/>
      <c r="J77" s="79" t="s">
        <v>21</v>
      </c>
      <c r="K77" s="80"/>
      <c r="L77" s="29"/>
      <c r="N77" s="23"/>
    </row>
    <row r="78" spans="1:14" s="13" customFormat="1" ht="12.75" customHeight="1" x14ac:dyDescent="0.25">
      <c r="A78" s="21"/>
      <c r="B78" s="35" t="s">
        <v>22</v>
      </c>
      <c r="C78" s="35"/>
      <c r="D78" s="35"/>
      <c r="E78" s="35"/>
      <c r="F78" s="35"/>
      <c r="G78" s="24">
        <v>90001</v>
      </c>
      <c r="H78" s="71">
        <v>8002171</v>
      </c>
      <c r="I78" s="72"/>
      <c r="J78" s="79"/>
      <c r="K78" s="80"/>
      <c r="L78" s="29"/>
      <c r="N78" s="23"/>
    </row>
    <row r="79" spans="1:14" s="13" customFormat="1" ht="12.75" customHeight="1" x14ac:dyDescent="0.25">
      <c r="A79" s="21"/>
      <c r="B79" s="26" t="s">
        <v>23</v>
      </c>
      <c r="C79" s="26"/>
      <c r="D79" s="26"/>
      <c r="E79" s="26"/>
      <c r="F79" s="26"/>
      <c r="G79" s="28"/>
      <c r="H79" s="26"/>
      <c r="I79" s="26"/>
      <c r="J79" s="81"/>
      <c r="K79" s="82"/>
      <c r="L79" s="29"/>
      <c r="N79" s="23"/>
    </row>
    <row r="80" spans="1:14" s="13" customFormat="1" ht="12.75" customHeight="1" x14ac:dyDescent="0.25">
      <c r="A80" s="21"/>
      <c r="B80" s="30" t="s">
        <v>25</v>
      </c>
      <c r="C80" s="16"/>
      <c r="D80" s="16"/>
      <c r="E80" s="16"/>
      <c r="F80" s="35"/>
      <c r="G80" s="35"/>
      <c r="H80" s="35"/>
      <c r="I80" s="36"/>
      <c r="J80" s="83" t="s">
        <v>19</v>
      </c>
      <c r="K80" s="84"/>
      <c r="L80" s="29"/>
      <c r="N80" s="23"/>
    </row>
    <row r="81" spans="1:14" s="13" customFormat="1" ht="12.75" customHeight="1" x14ac:dyDescent="0.25">
      <c r="A81" s="21"/>
      <c r="B81" s="30"/>
      <c r="C81" s="16"/>
      <c r="D81" s="16"/>
      <c r="E81" s="16"/>
      <c r="F81" s="16"/>
      <c r="G81" s="16"/>
      <c r="H81" s="16"/>
      <c r="I81" s="29"/>
      <c r="J81" s="81" t="s">
        <v>21</v>
      </c>
      <c r="K81" s="82"/>
      <c r="L81" s="29"/>
      <c r="N81" s="23"/>
    </row>
    <row r="82" spans="1:14" s="13" customFormat="1" ht="12.75" customHeight="1" x14ac:dyDescent="0.25">
      <c r="A82" s="22"/>
      <c r="B82" s="30" t="s">
        <v>11</v>
      </c>
      <c r="C82" s="37"/>
      <c r="D82" s="37"/>
      <c r="E82" s="37"/>
      <c r="F82" s="37"/>
      <c r="G82" s="37"/>
      <c r="H82" s="37"/>
      <c r="I82" s="18"/>
      <c r="J82" s="18"/>
      <c r="K82" s="18"/>
      <c r="L82" s="38"/>
      <c r="N82" s="23"/>
    </row>
    <row r="83" spans="1:14" s="13" customFormat="1" ht="12.75" customHeight="1" x14ac:dyDescent="0.25">
      <c r="A83" s="22"/>
      <c r="B83" s="20" t="s">
        <v>12</v>
      </c>
      <c r="C83" s="14"/>
      <c r="D83" s="14"/>
      <c r="E83" s="14"/>
      <c r="F83" s="12"/>
      <c r="G83" s="39" t="str">
        <f>C3</f>
        <v>116-Ա 02/08/2019թ.</v>
      </c>
      <c r="H83" s="47" t="s">
        <v>32</v>
      </c>
      <c r="I83" s="25"/>
      <c r="J83" s="12"/>
      <c r="K83" s="25"/>
      <c r="L83" s="38"/>
      <c r="M83" s="22"/>
    </row>
    <row r="84" spans="1:14" s="13" customFormat="1" ht="12.75" customHeight="1" x14ac:dyDescent="0.25">
      <c r="A84" s="22"/>
      <c r="B84" s="18"/>
      <c r="C84" s="18"/>
      <c r="D84" s="18"/>
      <c r="E84" s="18"/>
      <c r="F84" s="18"/>
      <c r="G84" s="18"/>
      <c r="H84" s="18"/>
      <c r="I84" s="12"/>
      <c r="J84" s="18"/>
      <c r="K84" s="18"/>
      <c r="L84" s="38"/>
      <c r="M84" s="22"/>
    </row>
    <row r="85" spans="1:14" s="17" customFormat="1" ht="5.25" customHeight="1" x14ac:dyDescent="0.25">
      <c r="A85" s="28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65"/>
      <c r="M85" s="21"/>
    </row>
    <row r="86" spans="1:14" x14ac:dyDescent="0.3">
      <c r="M86" s="19"/>
    </row>
  </sheetData>
  <mergeCells count="18">
    <mergeCell ref="J80:K80"/>
    <mergeCell ref="J81:K81"/>
    <mergeCell ref="J76:K76"/>
    <mergeCell ref="J77:K77"/>
    <mergeCell ref="H78:I78"/>
    <mergeCell ref="J78:K78"/>
    <mergeCell ref="J79:K79"/>
    <mergeCell ref="B71:K71"/>
    <mergeCell ref="B72:K72"/>
    <mergeCell ref="B55:K55"/>
    <mergeCell ref="B56:K56"/>
    <mergeCell ref="H62:I62"/>
    <mergeCell ref="J65:K65"/>
    <mergeCell ref="J60:K60"/>
    <mergeCell ref="J61:K61"/>
    <mergeCell ref="J62:K62"/>
    <mergeCell ref="J63:K63"/>
    <mergeCell ref="J64:K64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https:/mul-spm.gov.am/tasks/docs/attachment.php?id=105785&amp;fn=PetPahpanutyun2-526-116-1.xlsx&amp;out=1&amp;token=d7b71c63c18ea8087096</cp:keywords>
  <cp:lastModifiedBy>Windows User</cp:lastModifiedBy>
  <cp:lastPrinted>2019-08-06T07:23:18Z</cp:lastPrinted>
  <dcterms:created xsi:type="dcterms:W3CDTF">2012-09-27T09:10:38Z</dcterms:created>
  <dcterms:modified xsi:type="dcterms:W3CDTF">2019-08-06T11:02:55Z</dcterms:modified>
</cp:coreProperties>
</file>