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360" windowWidth="16215" windowHeight="5490"/>
  </bookViews>
  <sheets>
    <sheet name="sheet" sheetId="4" r:id="rId1"/>
  </sheets>
  <calcPr calcId="144525"/>
</workbook>
</file>

<file path=xl/calcChain.xml><?xml version="1.0" encoding="utf-8"?>
<calcChain xmlns="http://schemas.openxmlformats.org/spreadsheetml/2006/main">
  <c r="O4" i="4" l="1"/>
  <c r="O5" i="4"/>
  <c r="L4" i="4" l="1"/>
  <c r="M4" i="4"/>
  <c r="L5" i="4"/>
  <c r="M5" i="4"/>
  <c r="G58" i="4" l="1"/>
  <c r="G74" i="4"/>
  <c r="M3" i="4"/>
  <c r="O3" i="4" l="1"/>
  <c r="L3" i="4"/>
</calcChain>
</file>

<file path=xl/sharedStrings.xml><?xml version="1.0" encoding="utf-8"?>
<sst xmlns="http://schemas.openxmlformats.org/spreadsheetml/2006/main" count="73" uniqueCount="44">
  <si>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</si>
  <si>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</si>
  <si>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</si>
  <si>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</si>
  <si>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</si>
  <si>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</si>
  <si>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</si>
  <si>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</si>
  <si>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</si>
  <si>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</si>
  <si>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</si>
  <si>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</si>
  <si>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</si>
  <si>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</si>
  <si>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</si>
  <si>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</si>
  <si>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</si>
  <si>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</si>
  <si>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</si>
  <si>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</si>
  <si>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</si>
  <si>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</si>
  <si>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</si>
  <si>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</si>
  <si>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</si>
  <si>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</si>
  <si>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</si>
  <si>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</si>
  <si>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</si>
  <si>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</si>
  <si>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Գնահատված արժեքը 03.11.2018թ դրությամբ  /դրամ/</t>
  </si>
  <si>
    <t>,  լոտ N (նախընտրած լոտի համարը)</t>
  </si>
  <si>
    <t>Գնահատման ամսաթիվը</t>
  </si>
  <si>
    <t>67-Ա 03/05/2019թ.</t>
  </si>
  <si>
    <t>2011թ.</t>
  </si>
  <si>
    <t xml:space="preserve">Գույնը՝ սպիտակ, վիճակը՝ շարժիչը, ընթացային համակարգի սարքերը, ավտոմատ փոխանցման տուփը և հանգույցները նորմալ աշխատանքային վիճակում, թափքի որոշ հատվածների վրա առկա են քերծվածքներ, որոնք ենթակա են կոսմետիկ վերանորոգման </t>
  </si>
  <si>
    <t>25.03.2019թ.</t>
  </si>
  <si>
    <t>Ա/մ.ԲԻԴ BYD F6 GS-I (պ/հ.՝ 403 SS 03, ն/հ.՝ LGXC36DG0B1076090, թափքը՝ սեդան)</t>
  </si>
  <si>
    <t>Ա/մ. ԲԻԴ BYD F3 GL-I (պ/հ.՝ 401 ՏՏ 03, ն/հ.՝ LGXC36DG2B1076091, թափքը՝ սեդան)</t>
  </si>
  <si>
    <t xml:space="preserve">Գույնը՝ սև, վիճակը՝ շարժիչը, ընթացային համակարգի սարքերը, ավտոմատ փոխանցման տուփը և հանգույցները նորմալ աշխատանքային վիճակում, թափքի որոշ հատվածների վրա առկա են քերծվածքներ, որոնք ենթակա են կոսմետիկ վերանորոգման  </t>
  </si>
  <si>
    <t>26.04.2019թ.</t>
  </si>
  <si>
    <t>Ա/մ. ԲԻԴ BYD F6 GS-1 (պ/հ.՝ 012 SS 03, ն/հ.՝ LGXC36DG6B1076093, թափքը՝ սեդան)</t>
  </si>
  <si>
    <t xml:space="preserve">Գույնը՝ սև, վիճակը՝ շարժիչը, ընթացային համակարգի սարքերը, ավտոմատ փոխանցման տուփը և հանգույցները նորմալ աշխատանքային վիճակում, թափքի որոշ հատվածների վրա առկա են քերծվածքներ, որոնք ենթակա են կոսմետիկ վերանորոգման </t>
  </si>
  <si>
    <t>10/12/2019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</si>
</sst>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1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2" fillId="0" borderId="6" xfId="0" applyFont="1" applyBorder="1" applyAlignment="1"/>
    <xf numFmtId="0" fontId="12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1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7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17" fillId="0" borderId="0" xfId="0" applyFont="1" applyBorder="1" applyAlignment="1">
      <alignment vertical="center" wrapText="1"/>
    </xf>
    <xf numFmtId="0" fontId="12" fillId="0" borderId="5" xfId="0" applyFont="1" applyBorder="1" applyAlignment="1">
      <alignment vertical="top"/>
    </xf>
  </cellXfs>
  <cellStyles count="3">
    <cellStyle name="Normal 2" xfId="2"/>
    <cellStyle name="Normal 3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26669</xdr:rowOff>
    </xdr:from>
    <xdr:to>
      <xdr:col>12</xdr:col>
      <xdr:colOff>386130</xdr:colOff>
      <xdr:row>0</xdr:row>
      <xdr:rowOff>1450731</xdr:rowOff>
    </xdr:to>
    <xdr:sp macro="" textlink="">
      <xdr:nvSpPr>
        <xdr:cNvPr id="2" name="TextBox 1"/>
        <xdr:cNvSpPr txBox="1"/>
      </xdr:nvSpPr>
      <xdr:spPr>
        <a:xfrm>
          <a:off x="43295" y="26669"/>
          <a:ext cx="6438835" cy="14240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ՕԳՈՍՏՈՍԻ 5-ԻՆ, ԺԱՄԸ՝ 14:3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մայիսի 3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67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արդարադատության նախարարության հարկադիր կատարումն ապահովող ծառայությանն ամրացված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58176</xdr:colOff>
      <xdr:row>5</xdr:row>
      <xdr:rowOff>58615</xdr:rowOff>
    </xdr:from>
    <xdr:to>
      <xdr:col>12</xdr:col>
      <xdr:colOff>359019</xdr:colOff>
      <xdr:row>42</xdr:row>
      <xdr:rowOff>183173</xdr:rowOff>
    </xdr:to>
    <xdr:sp macro="" textlink="">
      <xdr:nvSpPr>
        <xdr:cNvPr id="3" name="TextBox 2"/>
        <xdr:cNvSpPr txBox="1"/>
      </xdr:nvSpPr>
      <xdr:spPr>
        <a:xfrm>
          <a:off x="58176" y="6645519"/>
          <a:ext cx="6396843" cy="79863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«Պետական գույքի գույքագրման և գնահատման գործակալություն» ՊՈԱԿ`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0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10-52-88-35 և 043-06-07-09 հեռախոսահամարներով, յուրաքանչյուր աշխատանքային օր՝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 Պետական գույքի կառավարման կոմիտեի նախագահի 2019թ. մայիսի 3-ի թիվ 67-Ա 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7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7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7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7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7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7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70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0</xdr:colOff>
      <xdr:row>43</xdr:row>
      <xdr:rowOff>41069</xdr:rowOff>
    </xdr:from>
    <xdr:to>
      <xdr:col>12</xdr:col>
      <xdr:colOff>206070</xdr:colOff>
      <xdr:row>44</xdr:row>
      <xdr:rowOff>0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0" y="18035992"/>
          <a:ext cx="6302070" cy="264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55</xdr:row>
      <xdr:rowOff>130968</xdr:rowOff>
    </xdr:from>
    <xdr:to>
      <xdr:col>12</xdr:col>
      <xdr:colOff>123825</xdr:colOff>
      <xdr:row>58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71</xdr:row>
      <xdr:rowOff>76200</xdr:rowOff>
    </xdr:from>
    <xdr:to>
      <xdr:col>12</xdr:col>
      <xdr:colOff>123825</xdr:colOff>
      <xdr:row>74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71</xdr:row>
      <xdr:rowOff>76200</xdr:rowOff>
    </xdr:from>
    <xdr:to>
      <xdr:col>12</xdr:col>
      <xdr:colOff>123825</xdr:colOff>
      <xdr:row>74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71</xdr:row>
      <xdr:rowOff>76200</xdr:rowOff>
    </xdr:from>
    <xdr:to>
      <xdr:col>12</xdr:col>
      <xdr:colOff>123825</xdr:colOff>
      <xdr:row>74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showGridLines="0" tabSelected="1" topLeftCell="A76" zoomScale="130" zoomScaleNormal="130" workbookViewId="0">
      <selection activeCell="P38" sqref="P38"/>
    </sheetView>
  </sheetViews>
  <sheetFormatPr defaultRowHeight="16.5" x14ac:dyDescent="0.3"/>
  <cols>
    <col min="1" max="2" width="2.85546875" style="4" customWidth="1"/>
    <col min="3" max="3" width="7.85546875" style="4" customWidth="1"/>
    <col min="4" max="4" width="15.140625" style="4" customWidth="1"/>
    <col min="5" max="5" width="5" style="4" customWidth="1"/>
    <col min="6" max="6" width="8.5703125" style="4" customWidth="1"/>
    <col min="7" max="7" width="15.5703125" style="4" customWidth="1"/>
    <col min="8" max="8" width="6.28515625" style="4" customWidth="1"/>
    <col min="9" max="9" width="7.28515625" style="4" customWidth="1"/>
    <col min="10" max="11" width="7" style="4" customWidth="1"/>
    <col min="12" max="13" width="5.85546875" style="4" customWidth="1"/>
    <col min="14" max="14" width="7.5703125" style="4" customWidth="1"/>
    <col min="15" max="15" width="9.140625" style="4" hidden="1" customWidth="1"/>
    <col min="16" max="16384" width="9.140625" style="4"/>
  </cols>
  <sheetData>
    <row r="1" spans="1:21" ht="117.75" customHeight="1" x14ac:dyDescent="0.3"/>
    <row r="2" spans="1:21" s="1" customFormat="1" ht="72" customHeight="1" x14ac:dyDescent="0.25">
      <c r="A2" s="8" t="s">
        <v>0</v>
      </c>
      <c r="B2" s="11" t="s">
        <v>5</v>
      </c>
      <c r="C2" s="11" t="s">
        <v>11</v>
      </c>
      <c r="D2" s="8" t="s">
        <v>1</v>
      </c>
      <c r="E2" s="8" t="s">
        <v>8</v>
      </c>
      <c r="F2" s="8" t="s">
        <v>7</v>
      </c>
      <c r="G2" s="8" t="s">
        <v>4</v>
      </c>
      <c r="H2" s="11" t="s">
        <v>9</v>
      </c>
      <c r="I2" s="11" t="s">
        <v>32</v>
      </c>
      <c r="J2" s="8" t="s">
        <v>30</v>
      </c>
      <c r="K2" s="8" t="s">
        <v>2</v>
      </c>
      <c r="L2" s="9" t="s">
        <v>3</v>
      </c>
      <c r="M2" s="9" t="s">
        <v>6</v>
      </c>
      <c r="O2" s="5">
        <v>0.8</v>
      </c>
    </row>
    <row r="3" spans="1:21" s="3" customFormat="1" ht="108" customHeight="1" x14ac:dyDescent="0.25">
      <c r="A3" s="2">
        <v>1</v>
      </c>
      <c r="B3" s="2">
        <v>1</v>
      </c>
      <c r="C3" s="62" t="s">
        <v>33</v>
      </c>
      <c r="D3" s="63" t="s">
        <v>37</v>
      </c>
      <c r="E3" s="64" t="s">
        <v>34</v>
      </c>
      <c r="F3" s="65" t="s">
        <v>10</v>
      </c>
      <c r="G3" s="66" t="s">
        <v>35</v>
      </c>
      <c r="H3" s="10">
        <v>14400</v>
      </c>
      <c r="I3" s="64" t="s">
        <v>36</v>
      </c>
      <c r="J3" s="67">
        <v>2200000</v>
      </c>
      <c r="K3" s="67">
        <v>901120</v>
      </c>
      <c r="L3" s="10">
        <f t="shared" ref="L3" si="0">ROUNDUP(K3*0.05,0)</f>
        <v>45056</v>
      </c>
      <c r="M3" s="10">
        <f>IF(K3&lt;=10000,250,IF(K3&lt;=20000,300,IF(K3&lt;=30000,350,IF(K3&lt;=40000,400,IF(K3&lt;50000,450,IF(K3=50000,500,IF(K3&lt;=60000,600,IF(K3&lt;=70000,700,IF(K3&lt;=80000,800,IF(K3&lt;=90000,900,IF(K3&lt;=100000,1000,IF(K3&lt;=120000,1200,IF(K3&lt;=140000,1400,IF(K3&lt;=160000,1600,IF(K3&lt;=180000,1800,IF(K3&lt;=200000,2000,IF(K3&lt;=220000,2200,IF(K3&lt;=240000,2400,IF(K3&lt;=260000,2600,IF(K3&lt;=280000,2800,IF(K3&lt;=300000,3000,IF(K3&lt;=320000,3200,IF(K3&lt;=340000,3400,IF(K3&lt;=360000,3600,IF(K3&lt;=380000,3800,IF(K3&lt;=400000,4000,IF(K3&lt;=420000,4200,IF(K3&lt;=440000,4400,IF(K3&lt;=460000,4600,IF(K3&lt;=480000,4800,IF(K3&lt;=500000,5000,IF(K3&lt;=600000,5200,IF(K3&lt;=700000,5400,IF(K3&lt;=800000,5600,IF(K3&lt;=900000,5800,6000)))))))))))))))))))))))))))))))))))</f>
        <v>6000</v>
      </c>
      <c r="O3" s="6">
        <f>ROUNDUP(K3*0.8,0)</f>
        <v>720896</v>
      </c>
      <c r="Q3" s="89"/>
      <c r="R3" s="70"/>
      <c r="S3" s="70"/>
      <c r="T3" s="61"/>
      <c r="U3" s="61"/>
    </row>
    <row r="4" spans="1:21" s="3" customFormat="1" ht="110.25" customHeight="1" x14ac:dyDescent="0.25">
      <c r="A4" s="2">
        <v>2</v>
      </c>
      <c r="B4" s="2">
        <v>2</v>
      </c>
      <c r="C4" s="62" t="s">
        <v>33</v>
      </c>
      <c r="D4" s="63" t="s">
        <v>38</v>
      </c>
      <c r="E4" s="64" t="s">
        <v>34</v>
      </c>
      <c r="F4" s="65" t="s">
        <v>10</v>
      </c>
      <c r="G4" s="66" t="s">
        <v>39</v>
      </c>
      <c r="H4" s="10">
        <v>14400</v>
      </c>
      <c r="I4" s="64" t="s">
        <v>40</v>
      </c>
      <c r="J4" s="67">
        <v>2000000</v>
      </c>
      <c r="K4" s="67">
        <v>819200</v>
      </c>
      <c r="L4" s="10">
        <f t="shared" ref="L4:L5" si="1">ROUNDUP(K4*0.05,0)</f>
        <v>40960</v>
      </c>
      <c r="M4" s="10">
        <f t="shared" ref="M4:M5" si="2">IF(K4&lt;=10000,250,IF(K4&lt;=20000,300,IF(K4&lt;=30000,350,IF(K4&lt;=40000,400,IF(K4&lt;50000,450,IF(K4=50000,500,IF(K4&lt;=60000,600,IF(K4&lt;=70000,700,IF(K4&lt;=80000,800,IF(K4&lt;=90000,900,IF(K4&lt;=100000,1000,IF(K4&lt;=120000,1200,IF(K4&lt;=140000,1400,IF(K4&lt;=160000,1600,IF(K4&lt;=180000,1800,IF(K4&lt;=200000,2000,IF(K4&lt;=220000,2200,IF(K4&lt;=240000,2400,IF(K4&lt;=260000,2600,IF(K4&lt;=280000,2800,IF(K4&lt;=300000,3000,IF(K4&lt;=320000,3200,IF(K4&lt;=340000,3400,IF(K4&lt;=360000,3600,IF(K4&lt;=380000,3800,IF(K4&lt;=400000,4000,IF(K4&lt;=420000,4200,IF(K4&lt;=440000,4400,IF(K4&lt;=460000,4600,IF(K4&lt;=480000,4800,IF(K4&lt;=500000,5000,IF(K4&lt;=600000,5200,IF(K4&lt;=700000,5400,IF(K4&lt;=800000,5600,IF(K4&lt;=900000,5800,6000)))))))))))))))))))))))))))))))))))</f>
        <v>5800</v>
      </c>
      <c r="O4" s="6">
        <f t="shared" ref="O4:O5" si="3">ROUNDUP(K4*0.8,0)</f>
        <v>655360</v>
      </c>
      <c r="Q4" s="89"/>
      <c r="R4" s="70"/>
      <c r="S4" s="70"/>
      <c r="T4" s="61"/>
      <c r="U4" s="61"/>
    </row>
    <row r="5" spans="1:21" s="3" customFormat="1" ht="111" customHeight="1" x14ac:dyDescent="0.25">
      <c r="A5" s="2">
        <v>3</v>
      </c>
      <c r="B5" s="2">
        <v>3</v>
      </c>
      <c r="C5" s="62" t="s">
        <v>33</v>
      </c>
      <c r="D5" s="63" t="s">
        <v>41</v>
      </c>
      <c r="E5" s="64" t="s">
        <v>34</v>
      </c>
      <c r="F5" s="65" t="s">
        <v>10</v>
      </c>
      <c r="G5" s="66" t="s">
        <v>42</v>
      </c>
      <c r="H5" s="10">
        <v>14400</v>
      </c>
      <c r="I5" s="64" t="s">
        <v>40</v>
      </c>
      <c r="J5" s="67">
        <v>2000000</v>
      </c>
      <c r="K5" s="67">
        <v>819200</v>
      </c>
      <c r="L5" s="10">
        <f t="shared" si="1"/>
        <v>40960</v>
      </c>
      <c r="M5" s="10">
        <f t="shared" si="2"/>
        <v>5800</v>
      </c>
      <c r="O5" s="6">
        <f t="shared" si="3"/>
        <v>655360</v>
      </c>
    </row>
    <row r="9" spans="1:21" x14ac:dyDescent="0.3">
      <c r="K9" s="7"/>
    </row>
    <row r="45" spans="1:15" s="19" customFormat="1" ht="35.25" customHeight="1" x14ac:dyDescent="0.3">
      <c r="B45" s="28" t="s">
        <v>28</v>
      </c>
    </row>
    <row r="46" spans="1:15" s="42" customFormat="1" ht="12.75" customHeight="1" x14ac:dyDescent="0.3">
      <c r="A46" s="40"/>
      <c r="B46" s="73" t="s">
        <v>14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41"/>
      <c r="O46" s="43"/>
    </row>
    <row r="47" spans="1:15" s="42" customFormat="1" ht="12.75" customHeight="1" x14ac:dyDescent="0.3">
      <c r="A47" s="44"/>
      <c r="B47" s="74" t="s">
        <v>43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45"/>
      <c r="O47" s="43"/>
    </row>
    <row r="48" spans="1:15" s="42" customFormat="1" ht="12.75" customHeight="1" x14ac:dyDescent="0.3">
      <c r="A48" s="44"/>
      <c r="B48" s="46" t="s">
        <v>15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5"/>
      <c r="O48" s="43"/>
    </row>
    <row r="49" spans="1:16" s="42" customFormat="1" ht="12.75" customHeight="1" x14ac:dyDescent="0.3">
      <c r="A49" s="44"/>
      <c r="B49" s="47" t="s">
        <v>16</v>
      </c>
      <c r="C49" s="47"/>
      <c r="D49" s="47"/>
      <c r="E49" s="46"/>
      <c r="F49" s="46"/>
      <c r="G49" s="46"/>
      <c r="H49" s="46"/>
      <c r="I49" s="46"/>
      <c r="J49" s="46"/>
      <c r="K49" s="46"/>
      <c r="L49" s="46"/>
      <c r="M49" s="45"/>
      <c r="O49" s="43"/>
    </row>
    <row r="50" spans="1:16" s="42" customFormat="1" ht="12.75" customHeight="1" x14ac:dyDescent="0.3">
      <c r="A50" s="44"/>
      <c r="B50" s="47" t="s">
        <v>17</v>
      </c>
      <c r="C50" s="47"/>
      <c r="D50" s="47"/>
      <c r="E50" s="46"/>
      <c r="F50" s="46"/>
      <c r="G50" s="46"/>
      <c r="H50" s="46" t="s">
        <v>18</v>
      </c>
      <c r="I50" s="46"/>
      <c r="J50" s="46"/>
      <c r="K50" s="46" t="s">
        <v>19</v>
      </c>
      <c r="L50" s="46"/>
      <c r="M50" s="45"/>
      <c r="O50" s="43"/>
    </row>
    <row r="51" spans="1:16" s="42" customFormat="1" ht="12.75" customHeight="1" x14ac:dyDescent="0.3">
      <c r="A51" s="44"/>
      <c r="B51" s="48" t="s">
        <v>24</v>
      </c>
      <c r="C51" s="48"/>
      <c r="D51" s="48"/>
      <c r="E51" s="48"/>
      <c r="F51" s="48"/>
      <c r="G51" s="49">
        <v>99999</v>
      </c>
      <c r="H51" s="50">
        <v>9999999</v>
      </c>
      <c r="I51" s="50"/>
      <c r="J51" s="51">
        <v>9999</v>
      </c>
      <c r="K51" s="79" t="s">
        <v>20</v>
      </c>
      <c r="L51" s="80"/>
      <c r="M51" s="45"/>
      <c r="O51" s="43"/>
    </row>
    <row r="52" spans="1:16" s="42" customFormat="1" ht="12.75" customHeight="1" x14ac:dyDescent="0.3">
      <c r="A52" s="44"/>
      <c r="B52" s="48" t="s">
        <v>25</v>
      </c>
      <c r="C52" s="48"/>
      <c r="D52" s="48"/>
      <c r="E52" s="48"/>
      <c r="F52" s="48"/>
      <c r="G52" s="52"/>
      <c r="H52" s="52" t="s">
        <v>21</v>
      </c>
      <c r="I52" s="52"/>
      <c r="J52" s="52"/>
      <c r="K52" s="81" t="s">
        <v>22</v>
      </c>
      <c r="L52" s="82"/>
      <c r="M52" s="45"/>
      <c r="O52" s="43"/>
    </row>
    <row r="53" spans="1:16" s="13" customFormat="1" ht="12.75" customHeight="1" x14ac:dyDescent="0.25">
      <c r="A53" s="21"/>
      <c r="B53" s="36" t="s">
        <v>23</v>
      </c>
      <c r="C53" s="36"/>
      <c r="D53" s="36"/>
      <c r="E53" s="36"/>
      <c r="F53" s="36"/>
      <c r="G53" s="24">
        <v>90001</v>
      </c>
      <c r="H53" s="75">
        <v>8005711</v>
      </c>
      <c r="I53" s="75"/>
      <c r="J53" s="76"/>
      <c r="K53" s="83"/>
      <c r="L53" s="84"/>
      <c r="M53" s="30"/>
      <c r="O53" s="23"/>
    </row>
    <row r="54" spans="1:16" s="13" customFormat="1" ht="12.75" customHeight="1" x14ac:dyDescent="0.25">
      <c r="A54" s="21"/>
      <c r="B54" s="26" t="s">
        <v>24</v>
      </c>
      <c r="C54" s="26"/>
      <c r="D54" s="26"/>
      <c r="E54" s="26"/>
      <c r="F54" s="26"/>
      <c r="G54" s="29"/>
      <c r="H54" s="26"/>
      <c r="I54" s="26"/>
      <c r="J54" s="26"/>
      <c r="K54" s="85"/>
      <c r="L54" s="86"/>
      <c r="M54" s="30"/>
      <c r="O54" s="23"/>
    </row>
    <row r="55" spans="1:16" s="13" customFormat="1" ht="12.75" customHeight="1" x14ac:dyDescent="0.25">
      <c r="A55" s="21"/>
      <c r="B55" s="31" t="s">
        <v>26</v>
      </c>
      <c r="C55" s="16"/>
      <c r="D55" s="16"/>
      <c r="E55" s="16"/>
      <c r="F55" s="36"/>
      <c r="G55" s="36"/>
      <c r="H55" s="36"/>
      <c r="I55" s="36"/>
      <c r="J55" s="37"/>
      <c r="K55" s="87" t="s">
        <v>20</v>
      </c>
      <c r="L55" s="88"/>
      <c r="M55" s="30"/>
      <c r="O55" s="23"/>
    </row>
    <row r="56" spans="1:16" s="42" customFormat="1" ht="12.75" customHeight="1" x14ac:dyDescent="0.3">
      <c r="A56" s="44"/>
      <c r="B56" s="48"/>
      <c r="C56" s="46"/>
      <c r="D56" s="46"/>
      <c r="E56" s="46"/>
      <c r="F56" s="46"/>
      <c r="G56" s="46"/>
      <c r="H56" s="46"/>
      <c r="I56" s="46"/>
      <c r="J56" s="45"/>
      <c r="K56" s="77" t="s">
        <v>22</v>
      </c>
      <c r="L56" s="78"/>
      <c r="M56" s="45"/>
      <c r="N56" s="59"/>
      <c r="O56" s="43"/>
    </row>
    <row r="57" spans="1:16" s="13" customFormat="1" ht="12.75" customHeight="1" x14ac:dyDescent="0.25">
      <c r="A57" s="22"/>
      <c r="B57" s="31" t="s">
        <v>12</v>
      </c>
      <c r="C57" s="38"/>
      <c r="D57" s="38"/>
      <c r="E57" s="38"/>
      <c r="F57" s="38"/>
      <c r="G57" s="38"/>
      <c r="H57" s="38"/>
      <c r="I57" s="38"/>
      <c r="J57" s="18"/>
      <c r="K57" s="18"/>
      <c r="L57" s="18"/>
      <c r="M57" s="39"/>
      <c r="N57" s="60"/>
      <c r="O57" s="23"/>
    </row>
    <row r="58" spans="1:16" s="13" customFormat="1" ht="12.75" customHeight="1" x14ac:dyDescent="0.25">
      <c r="A58" s="22"/>
      <c r="B58" s="14" t="s">
        <v>27</v>
      </c>
      <c r="C58" s="14"/>
      <c r="D58" s="14"/>
      <c r="E58" s="14"/>
      <c r="F58" s="12"/>
      <c r="G58" s="15" t="str">
        <f>C3</f>
        <v>67-Ա 03/05/2019թ.</v>
      </c>
      <c r="H58" s="47" t="s">
        <v>31</v>
      </c>
      <c r="I58" s="47"/>
      <c r="J58" s="25"/>
      <c r="K58" s="12"/>
      <c r="L58" s="25"/>
      <c r="M58" s="39"/>
      <c r="N58" s="22"/>
      <c r="P58" s="57"/>
    </row>
    <row r="59" spans="1:16" s="13" customFormat="1" ht="9.75" customHeight="1" x14ac:dyDescent="0.25">
      <c r="A59" s="22"/>
      <c r="B59" s="54"/>
      <c r="C59" s="54"/>
      <c r="D59" s="54"/>
      <c r="E59" s="54"/>
      <c r="F59" s="54"/>
      <c r="G59" s="54"/>
      <c r="H59" s="54"/>
      <c r="I59" s="54"/>
      <c r="J59" s="55"/>
      <c r="K59" s="54"/>
      <c r="L59" s="54"/>
      <c r="M59" s="69"/>
      <c r="N59" s="22"/>
      <c r="P59" s="57"/>
    </row>
    <row r="60" spans="1:16" s="17" customFormat="1" ht="5.25" customHeight="1" x14ac:dyDescent="0.25">
      <c r="A60" s="90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56"/>
      <c r="N60" s="56"/>
      <c r="P60" s="27"/>
    </row>
    <row r="61" spans="1:16" s="19" customFormat="1" x14ac:dyDescent="0.3">
      <c r="B61" s="28" t="s">
        <v>29</v>
      </c>
    </row>
    <row r="62" spans="1:16" s="13" customFormat="1" ht="12.75" customHeight="1" x14ac:dyDescent="0.25">
      <c r="A62" s="53"/>
      <c r="B62" s="71" t="s">
        <v>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37"/>
      <c r="O62" s="23"/>
    </row>
    <row r="63" spans="1:16" s="13" customFormat="1" ht="12.75" customHeight="1" x14ac:dyDescent="0.25">
      <c r="A63" s="21"/>
      <c r="B63" s="72" t="s">
        <v>43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30"/>
      <c r="O63" s="23"/>
    </row>
    <row r="64" spans="1:16" s="13" customFormat="1" ht="12.75" customHeight="1" x14ac:dyDescent="0.25">
      <c r="A64" s="21"/>
      <c r="B64" s="16" t="s">
        <v>15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30"/>
      <c r="O64" s="23"/>
    </row>
    <row r="65" spans="1:16" s="13" customFormat="1" ht="12.75" customHeight="1" x14ac:dyDescent="0.25">
      <c r="A65" s="21"/>
      <c r="B65" s="20" t="s">
        <v>16</v>
      </c>
      <c r="C65" s="20"/>
      <c r="D65" s="20"/>
      <c r="E65" s="16"/>
      <c r="F65" s="16"/>
      <c r="G65" s="16"/>
      <c r="H65" s="16"/>
      <c r="I65" s="16"/>
      <c r="J65" s="16"/>
      <c r="K65" s="16"/>
      <c r="L65" s="16"/>
      <c r="M65" s="30"/>
      <c r="O65" s="23"/>
    </row>
    <row r="66" spans="1:16" s="13" customFormat="1" ht="12.75" customHeight="1" x14ac:dyDescent="0.25">
      <c r="A66" s="21"/>
      <c r="B66" s="20" t="s">
        <v>17</v>
      </c>
      <c r="C66" s="20"/>
      <c r="D66" s="20"/>
      <c r="E66" s="16"/>
      <c r="F66" s="16"/>
      <c r="G66" s="16"/>
      <c r="H66" s="16" t="s">
        <v>18</v>
      </c>
      <c r="I66" s="16"/>
      <c r="J66" s="16"/>
      <c r="K66" s="16" t="s">
        <v>19</v>
      </c>
      <c r="L66" s="16"/>
      <c r="M66" s="30"/>
      <c r="O66" s="23"/>
    </row>
    <row r="67" spans="1:16" s="13" customFormat="1" ht="12.75" customHeight="1" x14ac:dyDescent="0.25">
      <c r="A67" s="21"/>
      <c r="B67" s="31" t="s">
        <v>24</v>
      </c>
      <c r="C67" s="31"/>
      <c r="D67" s="31"/>
      <c r="E67" s="31"/>
      <c r="F67" s="31"/>
      <c r="G67" s="32">
        <v>99999</v>
      </c>
      <c r="H67" s="33">
        <v>9999999</v>
      </c>
      <c r="I67" s="33"/>
      <c r="J67" s="34">
        <v>9999</v>
      </c>
      <c r="K67" s="87" t="s">
        <v>20</v>
      </c>
      <c r="L67" s="88"/>
      <c r="M67" s="30"/>
      <c r="O67" s="23"/>
    </row>
    <row r="68" spans="1:16" s="13" customFormat="1" ht="12.75" customHeight="1" x14ac:dyDescent="0.25">
      <c r="A68" s="21"/>
      <c r="B68" s="31" t="s">
        <v>25</v>
      </c>
      <c r="C68" s="31"/>
      <c r="D68" s="31"/>
      <c r="E68" s="31"/>
      <c r="F68" s="31"/>
      <c r="G68" s="35"/>
      <c r="H68" s="35" t="s">
        <v>21</v>
      </c>
      <c r="I68" s="35"/>
      <c r="J68" s="35"/>
      <c r="K68" s="83" t="s">
        <v>22</v>
      </c>
      <c r="L68" s="84"/>
      <c r="M68" s="30"/>
      <c r="O68" s="23"/>
    </row>
    <row r="69" spans="1:16" s="13" customFormat="1" ht="12.75" customHeight="1" x14ac:dyDescent="0.25">
      <c r="A69" s="21"/>
      <c r="B69" s="36" t="s">
        <v>23</v>
      </c>
      <c r="C69" s="36"/>
      <c r="D69" s="36"/>
      <c r="E69" s="36"/>
      <c r="F69" s="36"/>
      <c r="G69" s="24">
        <v>90001</v>
      </c>
      <c r="H69" s="75">
        <v>8002171</v>
      </c>
      <c r="I69" s="75"/>
      <c r="J69" s="76"/>
      <c r="K69" s="83"/>
      <c r="L69" s="84"/>
      <c r="M69" s="30"/>
      <c r="O69" s="23"/>
    </row>
    <row r="70" spans="1:16" s="13" customFormat="1" ht="12.75" customHeight="1" x14ac:dyDescent="0.25">
      <c r="A70" s="21"/>
      <c r="B70" s="26" t="s">
        <v>24</v>
      </c>
      <c r="C70" s="26"/>
      <c r="D70" s="26"/>
      <c r="E70" s="26"/>
      <c r="F70" s="26"/>
      <c r="G70" s="29"/>
      <c r="H70" s="26"/>
      <c r="I70" s="26"/>
      <c r="J70" s="26"/>
      <c r="K70" s="85"/>
      <c r="L70" s="86"/>
      <c r="M70" s="30"/>
      <c r="O70" s="23"/>
    </row>
    <row r="71" spans="1:16" s="13" customFormat="1" ht="12.75" customHeight="1" x14ac:dyDescent="0.25">
      <c r="A71" s="21"/>
      <c r="B71" s="31" t="s">
        <v>26</v>
      </c>
      <c r="C71" s="16"/>
      <c r="D71" s="16"/>
      <c r="E71" s="16"/>
      <c r="F71" s="36"/>
      <c r="G71" s="36"/>
      <c r="H71" s="36"/>
      <c r="I71" s="36"/>
      <c r="J71" s="37"/>
      <c r="K71" s="87" t="s">
        <v>20</v>
      </c>
      <c r="L71" s="88"/>
      <c r="M71" s="30"/>
      <c r="O71" s="23"/>
    </row>
    <row r="72" spans="1:16" s="13" customFormat="1" ht="12.75" customHeight="1" x14ac:dyDescent="0.25">
      <c r="A72" s="21"/>
      <c r="B72" s="31"/>
      <c r="C72" s="16"/>
      <c r="D72" s="16"/>
      <c r="E72" s="16"/>
      <c r="F72" s="16"/>
      <c r="G72" s="16"/>
      <c r="H72" s="16"/>
      <c r="I72" s="16"/>
      <c r="J72" s="30"/>
      <c r="K72" s="85" t="s">
        <v>22</v>
      </c>
      <c r="L72" s="86"/>
      <c r="M72" s="30"/>
      <c r="O72" s="23"/>
    </row>
    <row r="73" spans="1:16" s="13" customFormat="1" ht="12.75" customHeight="1" x14ac:dyDescent="0.25">
      <c r="A73" s="22"/>
      <c r="B73" s="31" t="s">
        <v>12</v>
      </c>
      <c r="C73" s="38"/>
      <c r="D73" s="38"/>
      <c r="E73" s="38"/>
      <c r="F73" s="38"/>
      <c r="G73" s="38"/>
      <c r="H73" s="38"/>
      <c r="I73" s="38"/>
      <c r="J73" s="18"/>
      <c r="K73" s="18"/>
      <c r="L73" s="18"/>
      <c r="M73" s="39"/>
      <c r="O73" s="23"/>
    </row>
    <row r="74" spans="1:16" s="13" customFormat="1" ht="12.75" customHeight="1" x14ac:dyDescent="0.25">
      <c r="A74" s="22"/>
      <c r="B74" s="14" t="s">
        <v>13</v>
      </c>
      <c r="C74" s="14"/>
      <c r="D74" s="14"/>
      <c r="E74" s="14"/>
      <c r="F74" s="12"/>
      <c r="G74" s="15" t="str">
        <f>C3</f>
        <v>67-Ա 03/05/2019թ.</v>
      </c>
      <c r="H74" s="47" t="s">
        <v>31</v>
      </c>
      <c r="I74" s="47"/>
      <c r="J74" s="25"/>
      <c r="K74" s="12"/>
      <c r="L74" s="25"/>
      <c r="M74" s="39"/>
      <c r="N74" s="22"/>
      <c r="P74" s="57"/>
    </row>
    <row r="75" spans="1:16" s="13" customFormat="1" ht="12.75" customHeight="1" x14ac:dyDescent="0.25">
      <c r="A75" s="22"/>
      <c r="B75" s="18"/>
      <c r="C75" s="18"/>
      <c r="D75" s="18"/>
      <c r="E75" s="18"/>
      <c r="F75" s="18"/>
      <c r="G75" s="18"/>
      <c r="H75" s="18"/>
      <c r="I75" s="18"/>
      <c r="J75" s="12"/>
      <c r="K75" s="18"/>
      <c r="L75" s="18"/>
      <c r="M75" s="39"/>
      <c r="N75" s="22"/>
      <c r="P75" s="57"/>
    </row>
    <row r="76" spans="1:16" s="17" customFormat="1" ht="5.25" customHeight="1" x14ac:dyDescent="0.25">
      <c r="A76" s="29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68"/>
      <c r="N76" s="21"/>
      <c r="P76" s="58"/>
    </row>
    <row r="77" spans="1:16" x14ac:dyDescent="0.3">
      <c r="N77" s="19"/>
    </row>
  </sheetData>
  <mergeCells count="20">
    <mergeCell ref="K71:L71"/>
    <mergeCell ref="K72:L72"/>
    <mergeCell ref="K67:L67"/>
    <mergeCell ref="K68:L68"/>
    <mergeCell ref="H69:J69"/>
    <mergeCell ref="K69:L69"/>
    <mergeCell ref="K70:L70"/>
    <mergeCell ref="R3:R4"/>
    <mergeCell ref="S3:S4"/>
    <mergeCell ref="B62:L62"/>
    <mergeCell ref="B63:L63"/>
    <mergeCell ref="B46:L46"/>
    <mergeCell ref="B47:L47"/>
    <mergeCell ref="H53:J53"/>
    <mergeCell ref="K56:L56"/>
    <mergeCell ref="K51:L51"/>
    <mergeCell ref="K52:L52"/>
    <mergeCell ref="K53:L53"/>
    <mergeCell ref="K54:L54"/>
    <mergeCell ref="K55:L55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https://mul-spm.gov.am/tasks/docs/attachment.php?id=105006&amp;fn=Harkadir1-514-67-5.xlsx&amp;out=1&amp;token=b55ced4fac533388007c</cp:keywords>
</cp:coreProperties>
</file>