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80" windowWidth="16215" windowHeight="5370"/>
  </bookViews>
  <sheets>
    <sheet name="sheet" sheetId="4" r:id="rId1"/>
  </sheets>
  <calcPr calcId="144525"/>
</workbook>
</file>

<file path=xl/calcChain.xml><?xml version="1.0" encoding="utf-8"?>
<calcChain xmlns="http://schemas.openxmlformats.org/spreadsheetml/2006/main"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K32" i="4" l="1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11" i="4" l="1"/>
  <c r="K22" i="4" l="1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J11" i="4"/>
  <c r="K10" i="4"/>
  <c r="J10" i="4"/>
  <c r="K9" i="4"/>
  <c r="J9" i="4"/>
  <c r="K8" i="4"/>
  <c r="J8" i="4"/>
  <c r="K7" i="4"/>
  <c r="J7" i="4"/>
  <c r="J4" i="4"/>
  <c r="K4" i="4"/>
  <c r="J5" i="4"/>
  <c r="K5" i="4"/>
  <c r="J6" i="4"/>
  <c r="K6" i="4"/>
  <c r="F95" i="4" l="1"/>
  <c r="F112" i="4"/>
  <c r="K3" i="4"/>
  <c r="M3" i="4" l="1"/>
  <c r="J3" i="4"/>
</calcChain>
</file>

<file path=xl/sharedStrings.xml><?xml version="1.0" encoding="utf-8"?>
<sst xmlns="http://schemas.openxmlformats.org/spreadsheetml/2006/main" count="173" uniqueCount="57">
  <si>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</si>
  <si>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</si>
  <si>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</si>
  <si>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</si>
  <si>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</si>
  <si>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</si>
  <si>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</si>
  <si>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</si>
  <si>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>Օտարման մասին որոշման (հրամանի) համարը և ամսաթիվը</t>
  </si>
  <si>
    <t>Վճարման նպատակը՝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</si>
  <si>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</si>
  <si>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</si>
  <si>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</si>
  <si>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</si>
  <si>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</si>
  <si>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</si>
  <si>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</si>
  <si>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</si>
  <si>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</si>
  <si>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</si>
  <si>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</si>
  <si>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</si>
  <si>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</si>
  <si>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</si>
  <si>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</si>
  <si>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</si>
  <si>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</si>
  <si>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2001թ.</t>
  </si>
  <si>
    <t>2005թ.</t>
  </si>
  <si>
    <t>,  լոտ N (նախընտրած լոտի համարը)</t>
  </si>
  <si>
    <t>62-Ա 25/04/2019թ.</t>
  </si>
  <si>
    <t>Քանակը</t>
  </si>
  <si>
    <t>ք. Երևան, Սարյան 22</t>
  </si>
  <si>
    <t>1998թ.</t>
  </si>
  <si>
    <t>2007թ.</t>
  </si>
  <si>
    <t>Բազկաթոռ</t>
  </si>
  <si>
    <t>2004թ.</t>
  </si>
  <si>
    <t>Պտտվող բազկաթոռ /աթոռ/</t>
  </si>
  <si>
    <t>Աթոռ անիվներով</t>
  </si>
  <si>
    <t>Աթոռ մետաղյա 4 ոտքով</t>
  </si>
  <si>
    <t>Աթոռ /սև/</t>
  </si>
  <si>
    <t>2003թ.</t>
  </si>
  <si>
    <t>Գրասեղան</t>
  </si>
  <si>
    <t>Համակարգիչ /Pentium 4notbooks compac/</t>
  </si>
  <si>
    <t>Սերվեր</t>
  </si>
  <si>
    <t>Մոնիտոր HP1730</t>
  </si>
  <si>
    <r>
      <t xml:space="preserve">UPS </t>
    </r>
    <r>
      <rPr>
        <sz val="6"/>
        <rFont val="GHEA Grapalat"/>
        <family val="3"/>
      </rPr>
      <t>APS Back 300</t>
    </r>
  </si>
  <si>
    <t>UPS PW 5115</t>
  </si>
  <si>
    <t>Մարտկոց /կուտակիչ/</t>
  </si>
  <si>
    <t>Մոնիտոր ԼՋ 17 Ֆլեթ ՑՌՏ</t>
  </si>
  <si>
    <t>Հեռախոսաապարատ Աուդիենա-12</t>
  </si>
  <si>
    <t>Հեռախոս panasonic</t>
  </si>
  <si>
    <t>Տեսամագնիտոֆոն Panasonic</t>
  </si>
  <si>
    <t>Հեռուստացույց Panasonic</t>
  </si>
  <si>
    <t>Պատճենահանող սարք Canon 6216</t>
  </si>
  <si>
    <t xml:space="preserve">Աճուրդի մասնակցության վճար, հրաման՝ </t>
  </si>
  <si>
    <t>Լոտի միջին շուկ.գինը՝ 18.03.2019թ դրությամբ  /դրամ/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</si>
</sst>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  <font>
      <b/>
      <i/>
      <sz val="7.5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2" fillId="0" borderId="6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10</xdr:col>
      <xdr:colOff>395654</xdr:colOff>
      <xdr:row>0</xdr:row>
      <xdr:rowOff>1648558</xdr:rowOff>
    </xdr:to>
    <xdr:sp macro="" textlink="">
      <xdr:nvSpPr>
        <xdr:cNvPr id="2" name="TextBox 1"/>
        <xdr:cNvSpPr txBox="1"/>
      </xdr:nvSpPr>
      <xdr:spPr>
        <a:xfrm>
          <a:off x="43295" y="26669"/>
          <a:ext cx="6089340" cy="1621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ՕԳՈՍՏՈՍԻ 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ապրիլի 25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62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օտարման ենթակա Հայաստանի Հանրապետության հանրային ծառայությունները կարգավորող հանձնաժողովի հաշվեկշռում հաշվառված ք. Երևան, Սարյան 22 հասցեում գտնվող դուրս գրված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36196</xdr:colOff>
      <xdr:row>32</xdr:row>
      <xdr:rowOff>36636</xdr:rowOff>
    </xdr:from>
    <xdr:to>
      <xdr:col>10</xdr:col>
      <xdr:colOff>483578</xdr:colOff>
      <xdr:row>75</xdr:row>
      <xdr:rowOff>212481</xdr:rowOff>
    </xdr:to>
    <xdr:sp macro="" textlink="">
      <xdr:nvSpPr>
        <xdr:cNvPr id="3" name="TextBox 2"/>
        <xdr:cNvSpPr txBox="1"/>
      </xdr:nvSpPr>
      <xdr:spPr>
        <a:xfrm>
          <a:off x="36196" y="11473963"/>
          <a:ext cx="6272286" cy="95176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kumimoji="0" lang="ru-RU" sz="80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 Երևան, Սարյան 22 հասցեում գտնվող վարչական շենքի տարածքում՝ յուրաքանչյուր աշխատանքային օր, ժամը 11:00-18:00-ն, լրացուցիչ տեղեկատվություն ստանալու համար զանգահարել 010-52-85-40  հեռախոսահամարով: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190500</xdr:colOff>
      <xdr:row>77</xdr:row>
      <xdr:rowOff>238894</xdr:rowOff>
    </xdr:from>
    <xdr:to>
      <xdr:col>10</xdr:col>
      <xdr:colOff>490904</xdr:colOff>
      <xdr:row>79</xdr:row>
      <xdr:rowOff>19467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90500" y="21501625"/>
          <a:ext cx="6125308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92</xdr:row>
      <xdr:rowOff>130968</xdr:rowOff>
    </xdr:from>
    <xdr:to>
      <xdr:col>10</xdr:col>
      <xdr:colOff>161193</xdr:colOff>
      <xdr:row>95</xdr:row>
      <xdr:rowOff>95250</xdr:rowOff>
    </xdr:to>
    <xdr:sp macro="" textlink="">
      <xdr:nvSpPr>
        <xdr:cNvPr id="11" name="Полилиния 10"/>
        <xdr:cNvSpPr/>
      </xdr:nvSpPr>
      <xdr:spPr>
        <a:xfrm>
          <a:off x="57150" y="39630410"/>
          <a:ext cx="5841024" cy="447859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109</xdr:row>
      <xdr:rowOff>76200</xdr:rowOff>
    </xdr:from>
    <xdr:to>
      <xdr:col>10</xdr:col>
      <xdr:colOff>123825</xdr:colOff>
      <xdr:row>112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109</xdr:row>
      <xdr:rowOff>76200</xdr:rowOff>
    </xdr:from>
    <xdr:to>
      <xdr:col>10</xdr:col>
      <xdr:colOff>123825</xdr:colOff>
      <xdr:row>112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109</xdr:row>
      <xdr:rowOff>76200</xdr:rowOff>
    </xdr:from>
    <xdr:to>
      <xdr:col>10</xdr:col>
      <xdr:colOff>123825</xdr:colOff>
      <xdr:row>112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showGridLines="0" tabSelected="1" zoomScale="130" zoomScaleNormal="130" workbookViewId="0">
      <selection activeCell="L1" sqref="L1"/>
    </sheetView>
  </sheetViews>
  <sheetFormatPr defaultRowHeight="16.5" x14ac:dyDescent="0.3"/>
  <cols>
    <col min="1" max="1" width="3" style="4" customWidth="1"/>
    <col min="2" max="2" width="4.5703125" style="4" customWidth="1"/>
    <col min="3" max="3" width="8" style="4" customWidth="1"/>
    <col min="4" max="4" width="16" style="4" customWidth="1"/>
    <col min="5" max="5" width="7.28515625" style="4" customWidth="1"/>
    <col min="6" max="6" width="10" style="4" customWidth="1"/>
    <col min="7" max="7" width="13.28515625" style="4" customWidth="1"/>
    <col min="8" max="8" width="8" style="4" customWidth="1"/>
    <col min="9" max="11" width="8.5703125" style="4" customWidth="1"/>
    <col min="12" max="12" width="6.5703125" style="4" customWidth="1"/>
    <col min="13" max="13" width="7.5703125" style="4" hidden="1" customWidth="1"/>
    <col min="14" max="14" width="9.140625" style="4" customWidth="1"/>
    <col min="15" max="16384" width="9.140625" style="4"/>
  </cols>
  <sheetData>
    <row r="1" spans="1:19" ht="135" customHeight="1" x14ac:dyDescent="0.3"/>
    <row r="2" spans="1:19" s="1" customFormat="1" ht="78.75" customHeight="1" x14ac:dyDescent="0.25">
      <c r="A2" s="8" t="s">
        <v>0</v>
      </c>
      <c r="B2" s="11" t="s">
        <v>4</v>
      </c>
      <c r="C2" s="11" t="s">
        <v>8</v>
      </c>
      <c r="D2" s="8" t="s">
        <v>1</v>
      </c>
      <c r="E2" s="8" t="s">
        <v>31</v>
      </c>
      <c r="F2" s="8" t="s">
        <v>7</v>
      </c>
      <c r="G2" s="8" t="s">
        <v>6</v>
      </c>
      <c r="H2" s="8" t="s">
        <v>56</v>
      </c>
      <c r="I2" s="8" t="s">
        <v>2</v>
      </c>
      <c r="J2" s="9" t="s">
        <v>3</v>
      </c>
      <c r="K2" s="9" t="s">
        <v>5</v>
      </c>
      <c r="M2" s="5">
        <v>0.8</v>
      </c>
    </row>
    <row r="3" spans="1:19" s="3" customFormat="1" ht="20.25" customHeight="1" x14ac:dyDescent="0.25">
      <c r="A3" s="2">
        <v>1</v>
      </c>
      <c r="B3" s="2">
        <v>1</v>
      </c>
      <c r="C3" s="63" t="s">
        <v>30</v>
      </c>
      <c r="D3" s="64" t="s">
        <v>50</v>
      </c>
      <c r="E3" s="65">
        <v>1</v>
      </c>
      <c r="F3" s="9" t="s">
        <v>27</v>
      </c>
      <c r="G3" s="67" t="s">
        <v>32</v>
      </c>
      <c r="H3" s="10">
        <v>500</v>
      </c>
      <c r="I3" s="10">
        <v>205</v>
      </c>
      <c r="J3" s="10">
        <f t="shared" ref="J3" si="0">ROUNDUP(I3*0.05,0)</f>
        <v>11</v>
      </c>
      <c r="K3" s="10">
        <f>IF(I3&lt;=10000,250,IF(I3&lt;=20000,300,IF(I3&lt;=30000,350,IF(I3&lt;=40000,400,IF(I3&lt;50000,450,IF(I3=50000,500,IF(I3&lt;=60000,600,IF(I3&lt;=70000,700,IF(I3&lt;=80000,800,IF(I3&lt;=90000,900,IF(I3&lt;=100000,1000,IF(I3&lt;=120000,1200,IF(I3&lt;=140000,1400,IF(I3&lt;=160000,1600,IF(I3&lt;=180000,1800,IF(I3&lt;=200000,2000,IF(I3&lt;=220000,2200,IF(I3&lt;=240000,2400,IF(I3&lt;=260000,2600,IF(I3&lt;=280000,2800,IF(I3&lt;=300000,3000,IF(I3&lt;=320000,3200,IF(I3&lt;=340000,3400,IF(I3&lt;=360000,3600,IF(I3&lt;=380000,3800,IF(I3&lt;=400000,4000,IF(I3&lt;=420000,4200,IF(I3&lt;=440000,4400,IF(I3&lt;=460000,4600,IF(I3&lt;=480000,4800,IF(I3&lt;=500000,5000,IF(I3&lt;=600000,5200,IF(I3&lt;=700000,5400,IF(I3&lt;=800000,5600,IF(I3&lt;=900000,5800,6000)))))))))))))))))))))))))))))))))))</f>
        <v>250</v>
      </c>
      <c r="M3" s="6">
        <f>ROUNDUP(I3*0.8,0)</f>
        <v>164</v>
      </c>
      <c r="O3" s="82"/>
      <c r="P3" s="82"/>
      <c r="Q3" s="82"/>
      <c r="R3" s="66"/>
      <c r="S3" s="66"/>
    </row>
    <row r="4" spans="1:19" s="3" customFormat="1" ht="20.25" customHeight="1" x14ac:dyDescent="0.25">
      <c r="A4" s="2">
        <v>2</v>
      </c>
      <c r="B4" s="2">
        <v>2</v>
      </c>
      <c r="C4" s="63" t="s">
        <v>30</v>
      </c>
      <c r="D4" s="64" t="s">
        <v>51</v>
      </c>
      <c r="E4" s="65">
        <v>1</v>
      </c>
      <c r="F4" s="9" t="s">
        <v>28</v>
      </c>
      <c r="G4" s="67" t="s">
        <v>32</v>
      </c>
      <c r="H4" s="10">
        <v>1500</v>
      </c>
      <c r="I4" s="10">
        <v>615</v>
      </c>
      <c r="J4" s="10">
        <f t="shared" ref="J4:J7" si="1">ROUNDUP(I4*0.05,0)</f>
        <v>31</v>
      </c>
      <c r="K4" s="10">
        <f t="shared" ref="K4:K6" si="2">IF(I4&lt;=10000,250,IF(I4&lt;=20000,300,IF(I4&lt;=30000,350,IF(I4&lt;=40000,400,IF(I4&lt;50000,450,IF(I4=50000,500,IF(I4&lt;=60000,600,IF(I4&lt;=70000,700,IF(I4&lt;=80000,800,IF(I4&lt;=90000,900,IF(I4&lt;=100000,1000,IF(I4&lt;=120000,1200,IF(I4&lt;=140000,1400,IF(I4&lt;=160000,1600,IF(I4&lt;=180000,1800,IF(I4&lt;=200000,2000,IF(I4&lt;=220000,2200,IF(I4&lt;=240000,2400,IF(I4&lt;=260000,2600,IF(I4&lt;=280000,2800,IF(I4&lt;=300000,3000,IF(I4&lt;=320000,3200,IF(I4&lt;=340000,3400,IF(I4&lt;=360000,3600,IF(I4&lt;=380000,3800,IF(I4&lt;=400000,4000,IF(I4&lt;=420000,4200,IF(I4&lt;=440000,4400,IF(I4&lt;=460000,4600,IF(I4&lt;=480000,4800,IF(I4&lt;=500000,5000,IF(I4&lt;=600000,5200,IF(I4&lt;=700000,5400,IF(I4&lt;=800000,5600,IF(I4&lt;=900000,5800,6000)))))))))))))))))))))))))))))))))))</f>
        <v>250</v>
      </c>
      <c r="M4" s="6">
        <f t="shared" ref="M4:M32" si="3">ROUNDUP(I4*0.8,0)</f>
        <v>492</v>
      </c>
      <c r="O4" s="82"/>
      <c r="P4" s="82"/>
      <c r="Q4" s="82"/>
      <c r="R4" s="62"/>
      <c r="S4" s="62"/>
    </row>
    <row r="5" spans="1:19" s="3" customFormat="1" ht="20.25" customHeight="1" x14ac:dyDescent="0.25">
      <c r="A5" s="2">
        <v>3</v>
      </c>
      <c r="B5" s="2">
        <v>3</v>
      </c>
      <c r="C5" s="63" t="s">
        <v>30</v>
      </c>
      <c r="D5" s="64" t="s">
        <v>52</v>
      </c>
      <c r="E5" s="65">
        <v>1</v>
      </c>
      <c r="F5" s="9" t="s">
        <v>33</v>
      </c>
      <c r="G5" s="67" t="s">
        <v>32</v>
      </c>
      <c r="H5" s="10">
        <v>3000</v>
      </c>
      <c r="I5" s="10">
        <v>1229</v>
      </c>
      <c r="J5" s="10">
        <f t="shared" si="1"/>
        <v>62</v>
      </c>
      <c r="K5" s="10">
        <f t="shared" si="2"/>
        <v>250</v>
      </c>
      <c r="M5" s="6">
        <f t="shared" si="3"/>
        <v>984</v>
      </c>
    </row>
    <row r="6" spans="1:19" s="3" customFormat="1" ht="20.25" customHeight="1" x14ac:dyDescent="0.25">
      <c r="A6" s="2">
        <v>4</v>
      </c>
      <c r="B6" s="2">
        <v>4</v>
      </c>
      <c r="C6" s="63" t="s">
        <v>30</v>
      </c>
      <c r="D6" s="64" t="s">
        <v>53</v>
      </c>
      <c r="E6" s="65">
        <v>1</v>
      </c>
      <c r="F6" s="9" t="s">
        <v>33</v>
      </c>
      <c r="G6" s="67" t="s">
        <v>32</v>
      </c>
      <c r="H6" s="10">
        <v>4000</v>
      </c>
      <c r="I6" s="10">
        <v>1639</v>
      </c>
      <c r="J6" s="10">
        <f t="shared" si="1"/>
        <v>82</v>
      </c>
      <c r="K6" s="10">
        <f t="shared" si="2"/>
        <v>250</v>
      </c>
      <c r="M6" s="6">
        <f t="shared" si="3"/>
        <v>1312</v>
      </c>
    </row>
    <row r="7" spans="1:19" s="3" customFormat="1" ht="20.25" customHeight="1" x14ac:dyDescent="0.25">
      <c r="A7" s="2">
        <v>5</v>
      </c>
      <c r="B7" s="2">
        <v>5</v>
      </c>
      <c r="C7" s="63" t="s">
        <v>30</v>
      </c>
      <c r="D7" s="64" t="s">
        <v>54</v>
      </c>
      <c r="E7" s="65">
        <v>1</v>
      </c>
      <c r="F7" s="9" t="s">
        <v>33</v>
      </c>
      <c r="G7" s="67" t="s">
        <v>32</v>
      </c>
      <c r="H7" s="10">
        <v>8000</v>
      </c>
      <c r="I7" s="10">
        <v>3277</v>
      </c>
      <c r="J7" s="10">
        <f t="shared" si="1"/>
        <v>164</v>
      </c>
      <c r="K7" s="10">
        <f>IF(I7&lt;=10000,250,IF(I7&lt;=20000,300,IF(I7&lt;=30000,350,IF(I7&lt;=40000,400,IF(I7&lt;50000,450,IF(I7=50000,500,IF(I7&lt;=60000,600,IF(I7&lt;=70000,700,IF(I7&lt;=80000,800,IF(I7&lt;=90000,900,IF(I7&lt;=100000,1000,IF(I7&lt;=120000,1200,IF(I7&lt;=140000,1400,IF(I7&lt;=160000,1600,IF(I7&lt;=180000,1800,IF(I7&lt;=200000,2000,IF(I7&lt;=220000,2200,IF(I7&lt;=240000,2400,IF(I7&lt;=260000,2600,IF(I7&lt;=280000,2800,IF(I7&lt;=300000,3000,IF(I7&lt;=320000,3200,IF(I7&lt;=340000,3400,IF(I7&lt;=360000,3600,IF(I7&lt;=380000,3800,IF(I7&lt;=400000,4000,IF(I7&lt;=420000,4200,IF(I7&lt;=440000,4400,IF(I7&lt;=460000,4600,IF(I7&lt;=480000,4800,IF(I7&lt;=500000,5000,IF(I7&lt;=600000,5200,IF(I7&lt;=700000,5400,IF(I7&lt;=800000,5600,IF(I7&lt;=900000,5800,6000)))))))))))))))))))))))))))))))))))</f>
        <v>250</v>
      </c>
      <c r="M7" s="6">
        <f t="shared" si="3"/>
        <v>2622</v>
      </c>
    </row>
    <row r="8" spans="1:19" s="3" customFormat="1" ht="20.25" customHeight="1" x14ac:dyDescent="0.25">
      <c r="A8" s="2">
        <v>6</v>
      </c>
      <c r="B8" s="2">
        <v>12</v>
      </c>
      <c r="C8" s="63" t="s">
        <v>30</v>
      </c>
      <c r="D8" s="64" t="s">
        <v>35</v>
      </c>
      <c r="E8" s="65">
        <v>1</v>
      </c>
      <c r="F8" s="9" t="s">
        <v>36</v>
      </c>
      <c r="G8" s="67" t="s">
        <v>32</v>
      </c>
      <c r="H8" s="10">
        <v>2500</v>
      </c>
      <c r="I8" s="10">
        <v>1024</v>
      </c>
      <c r="J8" s="10">
        <f t="shared" ref="J8:J9" si="4">ROUNDUP(I8*0.05,0)</f>
        <v>52</v>
      </c>
      <c r="K8" s="10">
        <f t="shared" ref="K8" si="5">IF(I8&lt;=10000,250,IF(I8&lt;=20000,300,IF(I8&lt;=30000,350,IF(I8&lt;=40000,400,IF(I8&lt;50000,450,IF(I8=50000,500,IF(I8&lt;=60000,600,IF(I8&lt;=70000,700,IF(I8&lt;=80000,800,IF(I8&lt;=90000,900,IF(I8&lt;=100000,1000,IF(I8&lt;=120000,1200,IF(I8&lt;=140000,1400,IF(I8&lt;=160000,1600,IF(I8&lt;=180000,1800,IF(I8&lt;=200000,2000,IF(I8&lt;=220000,2200,IF(I8&lt;=240000,2400,IF(I8&lt;=260000,2600,IF(I8&lt;=280000,2800,IF(I8&lt;=300000,3000,IF(I8&lt;=320000,3200,IF(I8&lt;=340000,3400,IF(I8&lt;=360000,3600,IF(I8&lt;=380000,3800,IF(I8&lt;=400000,4000,IF(I8&lt;=420000,4200,IF(I8&lt;=440000,4400,IF(I8&lt;=460000,4600,IF(I8&lt;=480000,4800,IF(I8&lt;=500000,5000,IF(I8&lt;=600000,5200,IF(I8&lt;=700000,5400,IF(I8&lt;=800000,5600,IF(I8&lt;=900000,5800,6000)))))))))))))))))))))))))))))))))))</f>
        <v>250</v>
      </c>
      <c r="M8" s="6">
        <f t="shared" si="3"/>
        <v>820</v>
      </c>
    </row>
    <row r="9" spans="1:19" s="3" customFormat="1" ht="20.25" customHeight="1" x14ac:dyDescent="0.25">
      <c r="A9" s="2">
        <v>7</v>
      </c>
      <c r="B9" s="2">
        <v>13</v>
      </c>
      <c r="C9" s="63" t="s">
        <v>30</v>
      </c>
      <c r="D9" s="64" t="s">
        <v>37</v>
      </c>
      <c r="E9" s="65">
        <v>1</v>
      </c>
      <c r="F9" s="9" t="s">
        <v>34</v>
      </c>
      <c r="G9" s="67" t="s">
        <v>32</v>
      </c>
      <c r="H9" s="10">
        <v>2500</v>
      </c>
      <c r="I9" s="10">
        <v>1024</v>
      </c>
      <c r="J9" s="10">
        <f t="shared" si="4"/>
        <v>52</v>
      </c>
      <c r="K9" s="10">
        <f>IF(I9&lt;=10000,250,IF(I9&lt;=20000,300,IF(I9&lt;=30000,350,IF(I9&lt;=40000,400,IF(I9&lt;50000,450,IF(I9=50000,500,IF(I9&lt;=60000,600,IF(I9&lt;=70000,700,IF(I9&lt;=80000,800,IF(I9&lt;=90000,900,IF(I9&lt;=100000,1000,IF(I9&lt;=120000,1200,IF(I9&lt;=140000,1400,IF(I9&lt;=160000,1600,IF(I9&lt;=180000,1800,IF(I9&lt;=200000,2000,IF(I9&lt;=220000,2200,IF(I9&lt;=240000,2400,IF(I9&lt;=260000,2600,IF(I9&lt;=280000,2800,IF(I9&lt;=300000,3000,IF(I9&lt;=320000,3200,IF(I9&lt;=340000,3400,IF(I9&lt;=360000,3600,IF(I9&lt;=380000,3800,IF(I9&lt;=400000,4000,IF(I9&lt;=420000,4200,IF(I9&lt;=440000,4400,IF(I9&lt;=460000,4600,IF(I9&lt;=480000,4800,IF(I9&lt;=500000,5000,IF(I9&lt;=600000,5200,IF(I9&lt;=700000,5400,IF(I9&lt;=800000,5600,IF(I9&lt;=900000,5800,6000)))))))))))))))))))))))))))))))))))</f>
        <v>250</v>
      </c>
      <c r="M9" s="6">
        <f t="shared" si="3"/>
        <v>820</v>
      </c>
    </row>
    <row r="10" spans="1:19" s="3" customFormat="1" ht="20.25" customHeight="1" x14ac:dyDescent="0.25">
      <c r="A10" s="2">
        <v>8</v>
      </c>
      <c r="B10" s="2">
        <v>14</v>
      </c>
      <c r="C10" s="63" t="s">
        <v>30</v>
      </c>
      <c r="D10" s="64" t="s">
        <v>38</v>
      </c>
      <c r="E10" s="65">
        <v>5</v>
      </c>
      <c r="F10" s="9" t="s">
        <v>34</v>
      </c>
      <c r="G10" s="67" t="s">
        <v>32</v>
      </c>
      <c r="H10" s="10">
        <v>7500</v>
      </c>
      <c r="I10" s="10">
        <v>3072</v>
      </c>
      <c r="J10" s="10">
        <f t="shared" ref="J10:J32" si="6">ROUNDUP(I10*0.05,0)</f>
        <v>154</v>
      </c>
      <c r="K10" s="10">
        <f t="shared" ref="K10:K12" si="7">IF(I10&lt;=10000,250,IF(I10&lt;=20000,300,IF(I10&lt;=30000,350,IF(I10&lt;=40000,400,IF(I10&lt;50000,450,IF(I10=50000,500,IF(I10&lt;=60000,600,IF(I10&lt;=70000,700,IF(I10&lt;=80000,800,IF(I10&lt;=90000,900,IF(I10&lt;=100000,1000,IF(I10&lt;=120000,1200,IF(I10&lt;=140000,1400,IF(I10&lt;=160000,1600,IF(I10&lt;=180000,1800,IF(I10&lt;=200000,2000,IF(I10&lt;=220000,2200,IF(I10&lt;=240000,2400,IF(I10&lt;=260000,2600,IF(I10&lt;=280000,2800,IF(I10&lt;=300000,3000,IF(I10&lt;=320000,3200,IF(I10&lt;=340000,3400,IF(I10&lt;=360000,3600,IF(I10&lt;=380000,3800,IF(I10&lt;=400000,4000,IF(I10&lt;=420000,4200,IF(I10&lt;=440000,4400,IF(I10&lt;=460000,4600,IF(I10&lt;=480000,4800,IF(I10&lt;=500000,5000,IF(I10&lt;=600000,5200,IF(I10&lt;=700000,5400,IF(I10&lt;=800000,5600,IF(I10&lt;=900000,5800,6000)))))))))))))))))))))))))))))))))))</f>
        <v>250</v>
      </c>
      <c r="M10" s="6">
        <f t="shared" si="3"/>
        <v>2458</v>
      </c>
    </row>
    <row r="11" spans="1:19" s="3" customFormat="1" ht="20.25" customHeight="1" x14ac:dyDescent="0.25">
      <c r="A11" s="2">
        <v>9</v>
      </c>
      <c r="B11" s="2">
        <v>15</v>
      </c>
      <c r="C11" s="63" t="s">
        <v>30</v>
      </c>
      <c r="D11" s="64" t="s">
        <v>39</v>
      </c>
      <c r="E11" s="65">
        <v>1</v>
      </c>
      <c r="F11" s="9" t="s">
        <v>34</v>
      </c>
      <c r="G11" s="67" t="s">
        <v>32</v>
      </c>
      <c r="H11" s="10">
        <v>1500</v>
      </c>
      <c r="I11" s="10">
        <v>615</v>
      </c>
      <c r="J11" s="10">
        <f t="shared" si="6"/>
        <v>31</v>
      </c>
      <c r="K11" s="10">
        <f t="shared" si="7"/>
        <v>250</v>
      </c>
      <c r="M11" s="6">
        <f t="shared" si="3"/>
        <v>492</v>
      </c>
    </row>
    <row r="12" spans="1:19" s="3" customFormat="1" ht="20.25" customHeight="1" x14ac:dyDescent="0.25">
      <c r="A12" s="2">
        <v>10</v>
      </c>
      <c r="B12" s="2">
        <v>16</v>
      </c>
      <c r="C12" s="63" t="s">
        <v>30</v>
      </c>
      <c r="D12" s="64" t="s">
        <v>39</v>
      </c>
      <c r="E12" s="65">
        <v>4</v>
      </c>
      <c r="F12" s="9" t="s">
        <v>34</v>
      </c>
      <c r="G12" s="67" t="s">
        <v>32</v>
      </c>
      <c r="H12" s="10">
        <v>6000</v>
      </c>
      <c r="I12" s="10">
        <v>2458</v>
      </c>
      <c r="J12" s="10">
        <f t="shared" si="6"/>
        <v>123</v>
      </c>
      <c r="K12" s="10">
        <f t="shared" si="7"/>
        <v>250</v>
      </c>
      <c r="M12" s="6">
        <f t="shared" si="3"/>
        <v>1967</v>
      </c>
    </row>
    <row r="13" spans="1:19" s="3" customFormat="1" ht="20.25" customHeight="1" x14ac:dyDescent="0.25">
      <c r="A13" s="2">
        <v>11</v>
      </c>
      <c r="B13" s="2">
        <v>17</v>
      </c>
      <c r="C13" s="63" t="s">
        <v>30</v>
      </c>
      <c r="D13" s="64" t="s">
        <v>40</v>
      </c>
      <c r="E13" s="65">
        <v>1</v>
      </c>
      <c r="F13" s="9" t="s">
        <v>41</v>
      </c>
      <c r="G13" s="67" t="s">
        <v>32</v>
      </c>
      <c r="H13" s="10">
        <v>1000</v>
      </c>
      <c r="I13" s="10">
        <v>410</v>
      </c>
      <c r="J13" s="10">
        <f t="shared" si="6"/>
        <v>21</v>
      </c>
      <c r="K13" s="10">
        <f>IF(I13&lt;=10000,250,IF(I13&lt;=20000,300,IF(I13&lt;=30000,350,IF(I13&lt;=40000,400,IF(I13&lt;50000,450,IF(I13=50000,500,IF(I13&lt;=60000,600,IF(I13&lt;=70000,700,IF(I13&lt;=80000,800,IF(I13&lt;=90000,900,IF(I13&lt;=100000,1000,IF(I13&lt;=120000,1200,IF(I13&lt;=140000,1400,IF(I13&lt;=160000,1600,IF(I13&lt;=180000,1800,IF(I13&lt;=200000,2000,IF(I13&lt;=220000,2200,IF(I13&lt;=240000,2400,IF(I13&lt;=260000,2600,IF(I13&lt;=280000,2800,IF(I13&lt;=300000,3000,IF(I13&lt;=320000,3200,IF(I13&lt;=340000,3400,IF(I13&lt;=360000,3600,IF(I13&lt;=380000,3800,IF(I13&lt;=400000,4000,IF(I13&lt;=420000,4200,IF(I13&lt;=440000,4400,IF(I13&lt;=460000,4600,IF(I13&lt;=480000,4800,IF(I13&lt;=500000,5000,IF(I13&lt;=600000,5200,IF(I13&lt;=700000,5400,IF(I13&lt;=800000,5600,IF(I13&lt;=900000,5800,6000)))))))))))))))))))))))))))))))))))</f>
        <v>250</v>
      </c>
      <c r="M13" s="6">
        <f t="shared" si="3"/>
        <v>328</v>
      </c>
    </row>
    <row r="14" spans="1:19" s="3" customFormat="1" ht="20.25" customHeight="1" x14ac:dyDescent="0.25">
      <c r="A14" s="2">
        <v>12</v>
      </c>
      <c r="B14" s="2">
        <v>18</v>
      </c>
      <c r="C14" s="63" t="s">
        <v>30</v>
      </c>
      <c r="D14" s="64" t="s">
        <v>40</v>
      </c>
      <c r="E14" s="65">
        <v>1</v>
      </c>
      <c r="F14" s="9" t="s">
        <v>41</v>
      </c>
      <c r="G14" s="67" t="s">
        <v>32</v>
      </c>
      <c r="H14" s="10">
        <v>1000</v>
      </c>
      <c r="I14" s="10">
        <v>410</v>
      </c>
      <c r="J14" s="10">
        <f t="shared" si="6"/>
        <v>21</v>
      </c>
      <c r="K14" s="10">
        <f t="shared" ref="K14:K16" si="8">IF(I14&lt;=10000,250,IF(I14&lt;=20000,300,IF(I14&lt;=30000,350,IF(I14&lt;=40000,400,IF(I14&lt;50000,450,IF(I14=50000,500,IF(I14&lt;=60000,600,IF(I14&lt;=70000,700,IF(I14&lt;=80000,800,IF(I14&lt;=90000,900,IF(I14&lt;=100000,1000,IF(I14&lt;=120000,1200,IF(I14&lt;=140000,1400,IF(I14&lt;=160000,1600,IF(I14&lt;=180000,1800,IF(I14&lt;=200000,2000,IF(I14&lt;=220000,2200,IF(I14&lt;=240000,2400,IF(I14&lt;=260000,2600,IF(I14&lt;=280000,2800,IF(I14&lt;=300000,3000,IF(I14&lt;=320000,3200,IF(I14&lt;=340000,3400,IF(I14&lt;=360000,3600,IF(I14&lt;=380000,3800,IF(I14&lt;=400000,4000,IF(I14&lt;=420000,4200,IF(I14&lt;=440000,4400,IF(I14&lt;=460000,4600,IF(I14&lt;=480000,4800,IF(I14&lt;=500000,5000,IF(I14&lt;=600000,5200,IF(I14&lt;=700000,5400,IF(I14&lt;=800000,5600,IF(I14&lt;=900000,5800,6000)))))))))))))))))))))))))))))))))))</f>
        <v>250</v>
      </c>
      <c r="M14" s="6">
        <f t="shared" si="3"/>
        <v>328</v>
      </c>
    </row>
    <row r="15" spans="1:19" s="3" customFormat="1" ht="20.25" customHeight="1" x14ac:dyDescent="0.25">
      <c r="A15" s="2">
        <v>13</v>
      </c>
      <c r="B15" s="2">
        <v>19</v>
      </c>
      <c r="C15" s="63" t="s">
        <v>30</v>
      </c>
      <c r="D15" s="64" t="s">
        <v>40</v>
      </c>
      <c r="E15" s="65">
        <v>3</v>
      </c>
      <c r="F15" s="9" t="s">
        <v>41</v>
      </c>
      <c r="G15" s="67" t="s">
        <v>32</v>
      </c>
      <c r="H15" s="10">
        <v>3000</v>
      </c>
      <c r="I15" s="10">
        <v>1229</v>
      </c>
      <c r="J15" s="10">
        <f t="shared" si="6"/>
        <v>62</v>
      </c>
      <c r="K15" s="10">
        <f t="shared" si="8"/>
        <v>250</v>
      </c>
      <c r="M15" s="6">
        <f t="shared" si="3"/>
        <v>984</v>
      </c>
    </row>
    <row r="16" spans="1:19" s="3" customFormat="1" ht="20.25" customHeight="1" x14ac:dyDescent="0.25">
      <c r="A16" s="2">
        <v>14</v>
      </c>
      <c r="B16" s="2">
        <v>20</v>
      </c>
      <c r="C16" s="63" t="s">
        <v>30</v>
      </c>
      <c r="D16" s="64" t="s">
        <v>40</v>
      </c>
      <c r="E16" s="65">
        <v>1</v>
      </c>
      <c r="F16" s="9" t="s">
        <v>41</v>
      </c>
      <c r="G16" s="67" t="s">
        <v>32</v>
      </c>
      <c r="H16" s="10">
        <v>1000</v>
      </c>
      <c r="I16" s="10">
        <v>410</v>
      </c>
      <c r="J16" s="10">
        <f t="shared" si="6"/>
        <v>21</v>
      </c>
      <c r="K16" s="10">
        <f t="shared" si="8"/>
        <v>250</v>
      </c>
      <c r="M16" s="6">
        <f t="shared" si="3"/>
        <v>328</v>
      </c>
    </row>
    <row r="17" spans="1:19" s="3" customFormat="1" ht="20.25" customHeight="1" x14ac:dyDescent="0.25">
      <c r="A17" s="2">
        <v>15</v>
      </c>
      <c r="B17" s="2">
        <v>21</v>
      </c>
      <c r="C17" s="63" t="s">
        <v>30</v>
      </c>
      <c r="D17" s="64" t="s">
        <v>40</v>
      </c>
      <c r="E17" s="65">
        <v>1</v>
      </c>
      <c r="F17" s="9" t="s">
        <v>36</v>
      </c>
      <c r="G17" s="67" t="s">
        <v>32</v>
      </c>
      <c r="H17" s="10">
        <v>1000</v>
      </c>
      <c r="I17" s="10">
        <v>410</v>
      </c>
      <c r="J17" s="10">
        <f t="shared" si="6"/>
        <v>21</v>
      </c>
      <c r="K17" s="10">
        <f>IF(I17&lt;=10000,250,IF(I17&lt;=20000,300,IF(I17&lt;=30000,350,IF(I17&lt;=40000,400,IF(I17&lt;50000,450,IF(I17=50000,500,IF(I17&lt;=60000,600,IF(I17&lt;=70000,700,IF(I17&lt;=80000,800,IF(I17&lt;=90000,900,IF(I17&lt;=100000,1000,IF(I17&lt;=120000,1200,IF(I17&lt;=140000,1400,IF(I17&lt;=160000,1600,IF(I17&lt;=180000,1800,IF(I17&lt;=200000,2000,IF(I17&lt;=220000,2200,IF(I17&lt;=240000,2400,IF(I17&lt;=260000,2600,IF(I17&lt;=280000,2800,IF(I17&lt;=300000,3000,IF(I17&lt;=320000,3200,IF(I17&lt;=340000,3400,IF(I17&lt;=360000,3600,IF(I17&lt;=380000,3800,IF(I17&lt;=400000,4000,IF(I17&lt;=420000,4200,IF(I17&lt;=440000,4400,IF(I17&lt;=460000,4600,IF(I17&lt;=480000,4800,IF(I17&lt;=500000,5000,IF(I17&lt;=600000,5200,IF(I17&lt;=700000,5400,IF(I17&lt;=800000,5600,IF(I17&lt;=900000,5800,6000)))))))))))))))))))))))))))))))))))</f>
        <v>250</v>
      </c>
      <c r="M17" s="6">
        <f t="shared" si="3"/>
        <v>328</v>
      </c>
    </row>
    <row r="18" spans="1:19" s="3" customFormat="1" ht="20.25" customHeight="1" x14ac:dyDescent="0.25">
      <c r="A18" s="2">
        <v>16</v>
      </c>
      <c r="B18" s="2">
        <v>22</v>
      </c>
      <c r="C18" s="63" t="s">
        <v>30</v>
      </c>
      <c r="D18" s="64" t="s">
        <v>40</v>
      </c>
      <c r="E18" s="65">
        <v>1</v>
      </c>
      <c r="F18" s="9" t="s">
        <v>36</v>
      </c>
      <c r="G18" s="67" t="s">
        <v>32</v>
      </c>
      <c r="H18" s="10">
        <v>1000</v>
      </c>
      <c r="I18" s="10">
        <v>410</v>
      </c>
      <c r="J18" s="10">
        <f t="shared" si="6"/>
        <v>21</v>
      </c>
      <c r="K18" s="10">
        <f t="shared" ref="K18:K20" si="9">IF(I18&lt;=10000,250,IF(I18&lt;=20000,300,IF(I18&lt;=30000,350,IF(I18&lt;=40000,400,IF(I18&lt;50000,450,IF(I18=50000,500,IF(I18&lt;=60000,600,IF(I18&lt;=70000,700,IF(I18&lt;=80000,800,IF(I18&lt;=90000,900,IF(I18&lt;=100000,1000,IF(I18&lt;=120000,1200,IF(I18&lt;=140000,1400,IF(I18&lt;=160000,1600,IF(I18&lt;=180000,1800,IF(I18&lt;=200000,2000,IF(I18&lt;=220000,2200,IF(I18&lt;=240000,2400,IF(I18&lt;=260000,2600,IF(I18&lt;=280000,2800,IF(I18&lt;=300000,3000,IF(I18&lt;=320000,3200,IF(I18&lt;=340000,3400,IF(I18&lt;=360000,3600,IF(I18&lt;=380000,3800,IF(I18&lt;=400000,4000,IF(I18&lt;=420000,4200,IF(I18&lt;=440000,4400,IF(I18&lt;=460000,4600,IF(I18&lt;=480000,4800,IF(I18&lt;=500000,5000,IF(I18&lt;=600000,5200,IF(I18&lt;=700000,5400,IF(I18&lt;=800000,5600,IF(I18&lt;=900000,5800,6000)))))))))))))))))))))))))))))))))))</f>
        <v>250</v>
      </c>
      <c r="M18" s="6">
        <f t="shared" si="3"/>
        <v>328</v>
      </c>
    </row>
    <row r="19" spans="1:19" s="3" customFormat="1" ht="20.25" customHeight="1" x14ac:dyDescent="0.25">
      <c r="A19" s="2">
        <v>17</v>
      </c>
      <c r="B19" s="2">
        <v>23</v>
      </c>
      <c r="C19" s="63" t="s">
        <v>30</v>
      </c>
      <c r="D19" s="64" t="s">
        <v>40</v>
      </c>
      <c r="E19" s="65">
        <v>1</v>
      </c>
      <c r="F19" s="9" t="s">
        <v>28</v>
      </c>
      <c r="G19" s="67" t="s">
        <v>32</v>
      </c>
      <c r="H19" s="10">
        <v>1000</v>
      </c>
      <c r="I19" s="10">
        <v>410</v>
      </c>
      <c r="J19" s="10">
        <f t="shared" si="6"/>
        <v>21</v>
      </c>
      <c r="K19" s="10">
        <f t="shared" si="9"/>
        <v>250</v>
      </c>
      <c r="M19" s="6">
        <f t="shared" si="3"/>
        <v>328</v>
      </c>
    </row>
    <row r="20" spans="1:19" s="3" customFormat="1" ht="20.25" customHeight="1" x14ac:dyDescent="0.25">
      <c r="A20" s="2">
        <v>18</v>
      </c>
      <c r="B20" s="2">
        <v>24</v>
      </c>
      <c r="C20" s="63" t="s">
        <v>30</v>
      </c>
      <c r="D20" s="64" t="s">
        <v>40</v>
      </c>
      <c r="E20" s="65">
        <v>1</v>
      </c>
      <c r="F20" s="9" t="s">
        <v>34</v>
      </c>
      <c r="G20" s="67" t="s">
        <v>32</v>
      </c>
      <c r="H20" s="10">
        <v>1000</v>
      </c>
      <c r="I20" s="10">
        <v>410</v>
      </c>
      <c r="J20" s="10">
        <f t="shared" si="6"/>
        <v>21</v>
      </c>
      <c r="K20" s="10">
        <f t="shared" si="9"/>
        <v>250</v>
      </c>
      <c r="M20" s="6">
        <f t="shared" si="3"/>
        <v>328</v>
      </c>
    </row>
    <row r="21" spans="1:19" s="3" customFormat="1" ht="20.25" customHeight="1" x14ac:dyDescent="0.25">
      <c r="A21" s="2">
        <v>19</v>
      </c>
      <c r="B21" s="2">
        <v>25</v>
      </c>
      <c r="C21" s="63" t="s">
        <v>30</v>
      </c>
      <c r="D21" s="64" t="s">
        <v>40</v>
      </c>
      <c r="E21" s="65">
        <v>1</v>
      </c>
      <c r="F21" s="9" t="s">
        <v>34</v>
      </c>
      <c r="G21" s="67" t="s">
        <v>32</v>
      </c>
      <c r="H21" s="10">
        <v>1000</v>
      </c>
      <c r="I21" s="10">
        <v>410</v>
      </c>
      <c r="J21" s="10">
        <f t="shared" si="6"/>
        <v>21</v>
      </c>
      <c r="K21" s="10">
        <f>IF(I21&lt;=10000,250,IF(I21&lt;=20000,300,IF(I21&lt;=30000,350,IF(I21&lt;=40000,400,IF(I21&lt;50000,450,IF(I21=50000,500,IF(I21&lt;=60000,600,IF(I21&lt;=70000,700,IF(I21&lt;=80000,800,IF(I21&lt;=90000,900,IF(I21&lt;=100000,1000,IF(I21&lt;=120000,1200,IF(I21&lt;=140000,1400,IF(I21&lt;=160000,1600,IF(I21&lt;=180000,1800,IF(I21&lt;=200000,2000,IF(I21&lt;=220000,2200,IF(I21&lt;=240000,2400,IF(I21&lt;=260000,2600,IF(I21&lt;=280000,2800,IF(I21&lt;=300000,3000,IF(I21&lt;=320000,3200,IF(I21&lt;=340000,3400,IF(I21&lt;=360000,3600,IF(I21&lt;=380000,3800,IF(I21&lt;=400000,4000,IF(I21&lt;=420000,4200,IF(I21&lt;=440000,4400,IF(I21&lt;=460000,4600,IF(I21&lt;=480000,4800,IF(I21&lt;=500000,5000,IF(I21&lt;=600000,5200,IF(I21&lt;=700000,5400,IF(I21&lt;=800000,5600,IF(I21&lt;=900000,5800,6000)))))))))))))))))))))))))))))))))))</f>
        <v>250</v>
      </c>
      <c r="M21" s="6">
        <f t="shared" si="3"/>
        <v>328</v>
      </c>
    </row>
    <row r="22" spans="1:19" s="3" customFormat="1" ht="20.25" customHeight="1" x14ac:dyDescent="0.25">
      <c r="A22" s="2">
        <v>20</v>
      </c>
      <c r="B22" s="2">
        <v>26</v>
      </c>
      <c r="C22" s="63" t="s">
        <v>30</v>
      </c>
      <c r="D22" s="64" t="s">
        <v>42</v>
      </c>
      <c r="E22" s="65">
        <v>1</v>
      </c>
      <c r="F22" s="9" t="s">
        <v>33</v>
      </c>
      <c r="G22" s="67" t="s">
        <v>32</v>
      </c>
      <c r="H22" s="10">
        <v>2000</v>
      </c>
      <c r="I22" s="10">
        <v>820</v>
      </c>
      <c r="J22" s="10">
        <f t="shared" si="6"/>
        <v>41</v>
      </c>
      <c r="K22" s="10">
        <f t="shared" ref="K22" si="10">IF(I22&lt;=10000,250,IF(I22&lt;=20000,300,IF(I22&lt;=30000,350,IF(I22&lt;=40000,400,IF(I22&lt;50000,450,IF(I22=50000,500,IF(I22&lt;=60000,600,IF(I22&lt;=70000,700,IF(I22&lt;=80000,800,IF(I22&lt;=90000,900,IF(I22&lt;=100000,1000,IF(I22&lt;=120000,1200,IF(I22&lt;=140000,1400,IF(I22&lt;=160000,1600,IF(I22&lt;=180000,1800,IF(I22&lt;=200000,2000,IF(I22&lt;=220000,2200,IF(I22&lt;=240000,2400,IF(I22&lt;=260000,2600,IF(I22&lt;=280000,2800,IF(I22&lt;=300000,3000,IF(I22&lt;=320000,3200,IF(I22&lt;=340000,3400,IF(I22&lt;=360000,3600,IF(I22&lt;=380000,3800,IF(I22&lt;=400000,4000,IF(I22&lt;=420000,4200,IF(I22&lt;=440000,4400,IF(I22&lt;=460000,4600,IF(I22&lt;=480000,4800,IF(I22&lt;=500000,5000,IF(I22&lt;=600000,5200,IF(I22&lt;=700000,5400,IF(I22&lt;=800000,5600,IF(I22&lt;=900000,5800,6000)))))))))))))))))))))))))))))))))))</f>
        <v>250</v>
      </c>
      <c r="M22" s="6">
        <f t="shared" si="3"/>
        <v>656</v>
      </c>
    </row>
    <row r="23" spans="1:19" s="3" customFormat="1" ht="20.25" customHeight="1" x14ac:dyDescent="0.25">
      <c r="A23" s="2">
        <v>21</v>
      </c>
      <c r="B23" s="2">
        <v>28</v>
      </c>
      <c r="C23" s="63" t="s">
        <v>30</v>
      </c>
      <c r="D23" s="64" t="s">
        <v>43</v>
      </c>
      <c r="E23" s="65">
        <v>1</v>
      </c>
      <c r="F23" s="9" t="s">
        <v>41</v>
      </c>
      <c r="G23" s="67" t="s">
        <v>32</v>
      </c>
      <c r="H23" s="10">
        <v>16000</v>
      </c>
      <c r="I23" s="10">
        <v>6554</v>
      </c>
      <c r="J23" s="10">
        <f t="shared" si="6"/>
        <v>328</v>
      </c>
      <c r="K23" s="10">
        <f t="shared" ref="K23:K24" si="11">IF(I23&lt;=10000,250,IF(I23&lt;=20000,300,IF(I23&lt;=30000,350,IF(I23&lt;=40000,400,IF(I23&lt;50000,450,IF(I23=50000,500,IF(I23&lt;=60000,600,IF(I23&lt;=70000,700,IF(I23&lt;=80000,800,IF(I23&lt;=90000,900,IF(I23&lt;=100000,1000,IF(I23&lt;=120000,1200,IF(I23&lt;=140000,1400,IF(I23&lt;=160000,1600,IF(I23&lt;=180000,1800,IF(I23&lt;=200000,2000,IF(I23&lt;=220000,2200,IF(I23&lt;=240000,2400,IF(I23&lt;=260000,2600,IF(I23&lt;=280000,2800,IF(I23&lt;=300000,3000,IF(I23&lt;=320000,3200,IF(I23&lt;=340000,3400,IF(I23&lt;=360000,3600,IF(I23&lt;=380000,3800,IF(I23&lt;=400000,4000,IF(I23&lt;=420000,4200,IF(I23&lt;=440000,4400,IF(I23&lt;=460000,4600,IF(I23&lt;=480000,4800,IF(I23&lt;=500000,5000,IF(I23&lt;=600000,5200,IF(I23&lt;=700000,5400,IF(I23&lt;=800000,5600,IF(I23&lt;=900000,5800,6000)))))))))))))))))))))))))))))))))))</f>
        <v>250</v>
      </c>
      <c r="M23" s="6">
        <f t="shared" si="3"/>
        <v>5244</v>
      </c>
      <c r="O23" s="68"/>
      <c r="P23" s="73"/>
      <c r="Q23" s="73"/>
      <c r="R23" s="66"/>
      <c r="S23" s="66"/>
    </row>
    <row r="24" spans="1:19" s="3" customFormat="1" ht="20.25" customHeight="1" x14ac:dyDescent="0.25">
      <c r="A24" s="2">
        <v>22</v>
      </c>
      <c r="B24" s="2">
        <v>30</v>
      </c>
      <c r="C24" s="63" t="s">
        <v>30</v>
      </c>
      <c r="D24" s="64" t="s">
        <v>44</v>
      </c>
      <c r="E24" s="65">
        <v>1</v>
      </c>
      <c r="F24" s="9" t="s">
        <v>28</v>
      </c>
      <c r="G24" s="67" t="s">
        <v>32</v>
      </c>
      <c r="H24" s="10">
        <v>70000</v>
      </c>
      <c r="I24" s="10">
        <v>28672</v>
      </c>
      <c r="J24" s="10">
        <f t="shared" si="6"/>
        <v>1434</v>
      </c>
      <c r="K24" s="10">
        <f t="shared" si="11"/>
        <v>350</v>
      </c>
      <c r="M24" s="6">
        <f t="shared" si="3"/>
        <v>22938</v>
      </c>
    </row>
    <row r="25" spans="1:19" s="3" customFormat="1" ht="20.25" customHeight="1" x14ac:dyDescent="0.25">
      <c r="A25" s="2">
        <v>23</v>
      </c>
      <c r="B25" s="2">
        <v>31</v>
      </c>
      <c r="C25" s="63" t="s">
        <v>30</v>
      </c>
      <c r="D25" s="64" t="s">
        <v>45</v>
      </c>
      <c r="E25" s="65">
        <v>1</v>
      </c>
      <c r="F25" s="9" t="s">
        <v>28</v>
      </c>
      <c r="G25" s="67" t="s">
        <v>32</v>
      </c>
      <c r="H25" s="10">
        <v>4500</v>
      </c>
      <c r="I25" s="10">
        <v>1844</v>
      </c>
      <c r="J25" s="10">
        <f t="shared" si="6"/>
        <v>93</v>
      </c>
      <c r="K25" s="10">
        <f>IF(I25&lt;=10000,250,IF(I25&lt;=20000,300,IF(I25&lt;=30000,350,IF(I25&lt;=40000,400,IF(I25&lt;50000,450,IF(I25=50000,500,IF(I25&lt;=60000,600,IF(I25&lt;=70000,700,IF(I25&lt;=80000,800,IF(I25&lt;=90000,900,IF(I25&lt;=100000,1000,IF(I25&lt;=120000,1200,IF(I25&lt;=140000,1400,IF(I25&lt;=160000,1600,IF(I25&lt;=180000,1800,IF(I25&lt;=200000,2000,IF(I25&lt;=220000,2200,IF(I25&lt;=240000,2400,IF(I25&lt;=260000,2600,IF(I25&lt;=280000,2800,IF(I25&lt;=300000,3000,IF(I25&lt;=320000,3200,IF(I25&lt;=340000,3400,IF(I25&lt;=360000,3600,IF(I25&lt;=380000,3800,IF(I25&lt;=400000,4000,IF(I25&lt;=420000,4200,IF(I25&lt;=440000,4400,IF(I25&lt;=460000,4600,IF(I25&lt;=480000,4800,IF(I25&lt;=500000,5000,IF(I25&lt;=600000,5200,IF(I25&lt;=700000,5400,IF(I25&lt;=800000,5600,IF(I25&lt;=900000,5800,6000)))))))))))))))))))))))))))))))))))</f>
        <v>250</v>
      </c>
      <c r="M25" s="6">
        <f t="shared" si="3"/>
        <v>1476</v>
      </c>
    </row>
    <row r="26" spans="1:19" s="3" customFormat="1" ht="20.25" customHeight="1" x14ac:dyDescent="0.25">
      <c r="A26" s="2">
        <v>24</v>
      </c>
      <c r="B26" s="2">
        <v>32</v>
      </c>
      <c r="C26" s="63" t="s">
        <v>30</v>
      </c>
      <c r="D26" s="64" t="s">
        <v>46</v>
      </c>
      <c r="E26" s="65">
        <v>1</v>
      </c>
      <c r="F26" s="9" t="s">
        <v>33</v>
      </c>
      <c r="G26" s="67" t="s">
        <v>32</v>
      </c>
      <c r="H26" s="10">
        <v>1000</v>
      </c>
      <c r="I26" s="10">
        <v>410</v>
      </c>
      <c r="J26" s="10">
        <f t="shared" si="6"/>
        <v>21</v>
      </c>
      <c r="K26" s="10">
        <f t="shared" ref="K26:K28" si="12">IF(I26&lt;=10000,250,IF(I26&lt;=20000,300,IF(I26&lt;=30000,350,IF(I26&lt;=40000,400,IF(I26&lt;50000,450,IF(I26=50000,500,IF(I26&lt;=60000,600,IF(I26&lt;=70000,700,IF(I26&lt;=80000,800,IF(I26&lt;=90000,900,IF(I26&lt;=100000,1000,IF(I26&lt;=120000,1200,IF(I26&lt;=140000,1400,IF(I26&lt;=160000,1600,IF(I26&lt;=180000,1800,IF(I26&lt;=200000,2000,IF(I26&lt;=220000,2200,IF(I26&lt;=240000,2400,IF(I26&lt;=260000,2600,IF(I26&lt;=280000,2800,IF(I26&lt;=300000,3000,IF(I26&lt;=320000,3200,IF(I26&lt;=340000,3400,IF(I26&lt;=360000,3600,IF(I26&lt;=380000,3800,IF(I26&lt;=400000,4000,IF(I26&lt;=420000,4200,IF(I26&lt;=440000,4400,IF(I26&lt;=460000,4600,IF(I26&lt;=480000,4800,IF(I26&lt;=500000,5000,IF(I26&lt;=600000,5200,IF(I26&lt;=700000,5400,IF(I26&lt;=800000,5600,IF(I26&lt;=900000,5800,6000)))))))))))))))))))))))))))))))))))</f>
        <v>250</v>
      </c>
      <c r="M26" s="6">
        <f t="shared" si="3"/>
        <v>328</v>
      </c>
    </row>
    <row r="27" spans="1:19" s="3" customFormat="1" ht="20.25" customHeight="1" x14ac:dyDescent="0.25">
      <c r="A27" s="2">
        <v>25</v>
      </c>
      <c r="B27" s="2">
        <v>33</v>
      </c>
      <c r="C27" s="63" t="s">
        <v>30</v>
      </c>
      <c r="D27" s="64" t="s">
        <v>47</v>
      </c>
      <c r="E27" s="65">
        <v>1</v>
      </c>
      <c r="F27" s="9" t="s">
        <v>28</v>
      </c>
      <c r="G27" s="67" t="s">
        <v>32</v>
      </c>
      <c r="H27" s="10">
        <v>1000</v>
      </c>
      <c r="I27" s="10">
        <v>410</v>
      </c>
      <c r="J27" s="10">
        <f t="shared" si="6"/>
        <v>21</v>
      </c>
      <c r="K27" s="10">
        <f t="shared" si="12"/>
        <v>250</v>
      </c>
      <c r="M27" s="6">
        <f t="shared" si="3"/>
        <v>328</v>
      </c>
    </row>
    <row r="28" spans="1:19" s="3" customFormat="1" ht="20.25" customHeight="1" x14ac:dyDescent="0.25">
      <c r="A28" s="2">
        <v>26</v>
      </c>
      <c r="B28" s="2">
        <v>34</v>
      </c>
      <c r="C28" s="63" t="s">
        <v>30</v>
      </c>
      <c r="D28" s="64" t="s">
        <v>47</v>
      </c>
      <c r="E28" s="65">
        <v>1</v>
      </c>
      <c r="F28" s="9" t="s">
        <v>28</v>
      </c>
      <c r="G28" s="67" t="s">
        <v>32</v>
      </c>
      <c r="H28" s="10">
        <v>1000</v>
      </c>
      <c r="I28" s="10">
        <v>410</v>
      </c>
      <c r="J28" s="10">
        <f t="shared" si="6"/>
        <v>21</v>
      </c>
      <c r="K28" s="10">
        <f t="shared" si="12"/>
        <v>250</v>
      </c>
      <c r="M28" s="6">
        <f t="shared" si="3"/>
        <v>328</v>
      </c>
    </row>
    <row r="29" spans="1:19" s="3" customFormat="1" ht="20.25" customHeight="1" x14ac:dyDescent="0.25">
      <c r="A29" s="2">
        <v>27</v>
      </c>
      <c r="B29" s="2">
        <v>35</v>
      </c>
      <c r="C29" s="63" t="s">
        <v>30</v>
      </c>
      <c r="D29" s="64" t="s">
        <v>47</v>
      </c>
      <c r="E29" s="65">
        <v>1</v>
      </c>
      <c r="F29" s="9" t="s">
        <v>28</v>
      </c>
      <c r="G29" s="67" t="s">
        <v>32</v>
      </c>
      <c r="H29" s="10">
        <v>1000</v>
      </c>
      <c r="I29" s="10">
        <v>410</v>
      </c>
      <c r="J29" s="10">
        <f t="shared" si="6"/>
        <v>21</v>
      </c>
      <c r="K29" s="10">
        <f>IF(I29&lt;=10000,250,IF(I29&lt;=20000,300,IF(I29&lt;=30000,350,IF(I29&lt;=40000,400,IF(I29&lt;50000,450,IF(I29=50000,500,IF(I29&lt;=60000,600,IF(I29&lt;=70000,700,IF(I29&lt;=80000,800,IF(I29&lt;=90000,900,IF(I29&lt;=100000,1000,IF(I29&lt;=120000,1200,IF(I29&lt;=140000,1400,IF(I29&lt;=160000,1600,IF(I29&lt;=180000,1800,IF(I29&lt;=200000,2000,IF(I29&lt;=220000,2200,IF(I29&lt;=240000,2400,IF(I29&lt;=260000,2600,IF(I29&lt;=280000,2800,IF(I29&lt;=300000,3000,IF(I29&lt;=320000,3200,IF(I29&lt;=340000,3400,IF(I29&lt;=360000,3600,IF(I29&lt;=380000,3800,IF(I29&lt;=400000,4000,IF(I29&lt;=420000,4200,IF(I29&lt;=440000,4400,IF(I29&lt;=460000,4600,IF(I29&lt;=480000,4800,IF(I29&lt;=500000,5000,IF(I29&lt;=600000,5200,IF(I29&lt;=700000,5400,IF(I29&lt;=800000,5600,IF(I29&lt;=900000,5800,6000)))))))))))))))))))))))))))))))))))</f>
        <v>250</v>
      </c>
      <c r="M29" s="6">
        <f t="shared" si="3"/>
        <v>328</v>
      </c>
    </row>
    <row r="30" spans="1:19" s="3" customFormat="1" ht="20.25" customHeight="1" x14ac:dyDescent="0.25">
      <c r="A30" s="2">
        <v>28</v>
      </c>
      <c r="B30" s="2">
        <v>36</v>
      </c>
      <c r="C30" s="63" t="s">
        <v>30</v>
      </c>
      <c r="D30" s="64" t="s">
        <v>47</v>
      </c>
      <c r="E30" s="65">
        <v>1</v>
      </c>
      <c r="F30" s="9" t="s">
        <v>28</v>
      </c>
      <c r="G30" s="67" t="s">
        <v>32</v>
      </c>
      <c r="H30" s="10">
        <v>1000</v>
      </c>
      <c r="I30" s="10">
        <v>410</v>
      </c>
      <c r="J30" s="10">
        <f t="shared" si="6"/>
        <v>21</v>
      </c>
      <c r="K30" s="10">
        <f t="shared" ref="K30:K31" si="13">IF(I30&lt;=10000,250,IF(I30&lt;=20000,300,IF(I30&lt;=30000,350,IF(I30&lt;=40000,400,IF(I30&lt;50000,450,IF(I30=50000,500,IF(I30&lt;=60000,600,IF(I30&lt;=70000,700,IF(I30&lt;=80000,800,IF(I30&lt;=90000,900,IF(I30&lt;=100000,1000,IF(I30&lt;=120000,1200,IF(I30&lt;=140000,1400,IF(I30&lt;=160000,1600,IF(I30&lt;=180000,1800,IF(I30&lt;=200000,2000,IF(I30&lt;=220000,2200,IF(I30&lt;=240000,2400,IF(I30&lt;=260000,2600,IF(I30&lt;=280000,2800,IF(I30&lt;=300000,3000,IF(I30&lt;=320000,3200,IF(I30&lt;=340000,3400,IF(I30&lt;=360000,3600,IF(I30&lt;=380000,3800,IF(I30&lt;=400000,4000,IF(I30&lt;=420000,4200,IF(I30&lt;=440000,4400,IF(I30&lt;=460000,4600,IF(I30&lt;=480000,4800,IF(I30&lt;=500000,5000,IF(I30&lt;=600000,5200,IF(I30&lt;=700000,5400,IF(I30&lt;=800000,5600,IF(I30&lt;=900000,5800,6000)))))))))))))))))))))))))))))))))))</f>
        <v>250</v>
      </c>
      <c r="M30" s="6">
        <f t="shared" si="3"/>
        <v>328</v>
      </c>
    </row>
    <row r="31" spans="1:19" s="3" customFormat="1" ht="20.25" customHeight="1" x14ac:dyDescent="0.25">
      <c r="A31" s="2">
        <v>29</v>
      </c>
      <c r="B31" s="2">
        <v>38</v>
      </c>
      <c r="C31" s="63" t="s">
        <v>30</v>
      </c>
      <c r="D31" s="64" t="s">
        <v>48</v>
      </c>
      <c r="E31" s="65">
        <v>1</v>
      </c>
      <c r="F31" s="9" t="s">
        <v>34</v>
      </c>
      <c r="G31" s="67" t="s">
        <v>32</v>
      </c>
      <c r="H31" s="10">
        <v>1000</v>
      </c>
      <c r="I31" s="10">
        <v>410</v>
      </c>
      <c r="J31" s="10">
        <f t="shared" si="6"/>
        <v>21</v>
      </c>
      <c r="K31" s="10">
        <f t="shared" si="13"/>
        <v>250</v>
      </c>
      <c r="M31" s="6">
        <f t="shared" si="3"/>
        <v>328</v>
      </c>
    </row>
    <row r="32" spans="1:19" s="3" customFormat="1" ht="20.25" customHeight="1" x14ac:dyDescent="0.25">
      <c r="A32" s="2">
        <v>30</v>
      </c>
      <c r="B32" s="2">
        <v>39</v>
      </c>
      <c r="C32" s="63" t="s">
        <v>30</v>
      </c>
      <c r="D32" s="64" t="s">
        <v>49</v>
      </c>
      <c r="E32" s="65">
        <v>2</v>
      </c>
      <c r="F32" s="9" t="s">
        <v>34</v>
      </c>
      <c r="G32" s="67" t="s">
        <v>32</v>
      </c>
      <c r="H32" s="10">
        <v>6000</v>
      </c>
      <c r="I32" s="10">
        <v>2458</v>
      </c>
      <c r="J32" s="10">
        <f t="shared" si="6"/>
        <v>123</v>
      </c>
      <c r="K32" s="10">
        <f>IF(I32&lt;=10000,250,IF(I32&lt;=20000,300,IF(I32&lt;=30000,350,IF(I32&lt;=40000,400,IF(I32&lt;50000,450,IF(I32=50000,500,IF(I32&lt;=60000,600,IF(I32&lt;=70000,700,IF(I32&lt;=80000,800,IF(I32&lt;=90000,900,IF(I32&lt;=100000,1000,IF(I32&lt;=120000,1200,IF(I32&lt;=140000,1400,IF(I32&lt;=160000,1600,IF(I32&lt;=180000,1800,IF(I32&lt;=200000,2000,IF(I32&lt;=220000,2200,IF(I32&lt;=240000,2400,IF(I32&lt;=260000,2600,IF(I32&lt;=280000,2800,IF(I32&lt;=300000,3000,IF(I32&lt;=320000,3200,IF(I32&lt;=340000,3400,IF(I32&lt;=360000,3600,IF(I32&lt;=380000,3800,IF(I32&lt;=400000,4000,IF(I32&lt;=420000,4200,IF(I32&lt;=440000,4400,IF(I32&lt;=460000,4600,IF(I32&lt;=480000,4800,IF(I32&lt;=500000,5000,IF(I32&lt;=600000,5200,IF(I32&lt;=700000,5400,IF(I32&lt;=800000,5600,IF(I32&lt;=900000,5800,6000)))))))))))))))))))))))))))))))))))</f>
        <v>250</v>
      </c>
      <c r="M32" s="6">
        <f t="shared" si="3"/>
        <v>1967</v>
      </c>
    </row>
    <row r="36" spans="10:10" x14ac:dyDescent="0.3">
      <c r="J36" s="7"/>
    </row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7.25" customHeight="1" x14ac:dyDescent="0.3"/>
    <row r="81" spans="1:14" ht="17.25" customHeight="1" x14ac:dyDescent="0.3"/>
    <row r="82" spans="1:14" s="19" customFormat="1" x14ac:dyDescent="0.3">
      <c r="B82" s="28" t="s">
        <v>25</v>
      </c>
    </row>
    <row r="83" spans="1:14" s="41" customFormat="1" ht="12.75" customHeight="1" x14ac:dyDescent="0.3">
      <c r="A83" s="40"/>
      <c r="B83" s="93" t="s">
        <v>10</v>
      </c>
      <c r="C83" s="93"/>
      <c r="D83" s="93"/>
      <c r="E83" s="93"/>
      <c r="F83" s="93"/>
      <c r="G83" s="93"/>
      <c r="H83" s="93"/>
      <c r="I83" s="93"/>
      <c r="J83" s="93"/>
      <c r="K83" s="94"/>
      <c r="M83" s="42"/>
    </row>
    <row r="84" spans="1:14" s="41" customFormat="1" ht="12.75" customHeight="1" x14ac:dyDescent="0.3">
      <c r="A84" s="43"/>
      <c r="B84" s="95" t="s">
        <v>11</v>
      </c>
      <c r="C84" s="95"/>
      <c r="D84" s="95"/>
      <c r="E84" s="95"/>
      <c r="F84" s="95"/>
      <c r="G84" s="95"/>
      <c r="H84" s="95"/>
      <c r="I84" s="95"/>
      <c r="J84" s="95"/>
      <c r="K84" s="96"/>
      <c r="M84" s="42"/>
    </row>
    <row r="85" spans="1:14" s="41" customFormat="1" ht="12.75" customHeight="1" x14ac:dyDescent="0.3">
      <c r="A85" s="43"/>
      <c r="B85" s="45" t="s">
        <v>12</v>
      </c>
      <c r="C85" s="45"/>
      <c r="D85" s="45"/>
      <c r="E85" s="45"/>
      <c r="F85" s="45"/>
      <c r="G85" s="45"/>
      <c r="H85" s="45"/>
      <c r="I85" s="45"/>
      <c r="J85" s="45"/>
      <c r="K85" s="44"/>
      <c r="M85" s="42"/>
    </row>
    <row r="86" spans="1:14" s="41" customFormat="1" ht="12.75" customHeight="1" x14ac:dyDescent="0.3">
      <c r="A86" s="43"/>
      <c r="B86" s="46" t="s">
        <v>13</v>
      </c>
      <c r="C86" s="46"/>
      <c r="D86" s="46"/>
      <c r="E86" s="45"/>
      <c r="F86" s="45"/>
      <c r="G86" s="45"/>
      <c r="H86" s="45"/>
      <c r="I86" s="45"/>
      <c r="J86" s="45"/>
      <c r="K86" s="44"/>
      <c r="M86" s="42"/>
    </row>
    <row r="87" spans="1:14" s="41" customFormat="1" ht="12.75" customHeight="1" x14ac:dyDescent="0.3">
      <c r="A87" s="43"/>
      <c r="B87" s="46" t="s">
        <v>14</v>
      </c>
      <c r="C87" s="46"/>
      <c r="D87" s="46"/>
      <c r="E87" s="45"/>
      <c r="F87" s="45"/>
      <c r="G87" s="45" t="s">
        <v>15</v>
      </c>
      <c r="H87" s="45"/>
      <c r="I87" s="45" t="s">
        <v>16</v>
      </c>
      <c r="J87" s="45"/>
      <c r="K87" s="44"/>
      <c r="M87" s="42"/>
    </row>
    <row r="88" spans="1:14" s="41" customFormat="1" ht="12.75" customHeight="1" x14ac:dyDescent="0.3">
      <c r="A88" s="43"/>
      <c r="B88" s="47" t="s">
        <v>21</v>
      </c>
      <c r="C88" s="47"/>
      <c r="D88" s="47"/>
      <c r="E88" s="47"/>
      <c r="F88" s="48">
        <v>99999</v>
      </c>
      <c r="G88" s="49">
        <v>9999999</v>
      </c>
      <c r="H88" s="50">
        <v>9999</v>
      </c>
      <c r="I88" s="85" t="s">
        <v>17</v>
      </c>
      <c r="J88" s="86"/>
      <c r="K88" s="44"/>
      <c r="M88" s="42"/>
    </row>
    <row r="89" spans="1:14" s="41" customFormat="1" ht="12.75" customHeight="1" x14ac:dyDescent="0.3">
      <c r="A89" s="43"/>
      <c r="B89" s="47" t="s">
        <v>22</v>
      </c>
      <c r="C89" s="47"/>
      <c r="D89" s="47"/>
      <c r="E89" s="47"/>
      <c r="F89" s="51"/>
      <c r="G89" s="51" t="s">
        <v>18</v>
      </c>
      <c r="H89" s="51"/>
      <c r="I89" s="87" t="s">
        <v>19</v>
      </c>
      <c r="J89" s="88"/>
      <c r="K89" s="44"/>
      <c r="M89" s="42"/>
    </row>
    <row r="90" spans="1:14" s="13" customFormat="1" ht="12.75" customHeight="1" x14ac:dyDescent="0.25">
      <c r="A90" s="21"/>
      <c r="B90" s="36" t="s">
        <v>20</v>
      </c>
      <c r="C90" s="36"/>
      <c r="D90" s="36"/>
      <c r="E90" s="36"/>
      <c r="F90" s="24">
        <v>90001</v>
      </c>
      <c r="G90" s="74">
        <v>8005711</v>
      </c>
      <c r="H90" s="75"/>
      <c r="I90" s="80"/>
      <c r="J90" s="81"/>
      <c r="K90" s="30"/>
      <c r="M90" s="23"/>
    </row>
    <row r="91" spans="1:14" s="13" customFormat="1" ht="12.75" customHeight="1" x14ac:dyDescent="0.25">
      <c r="A91" s="21"/>
      <c r="B91" s="26" t="s">
        <v>21</v>
      </c>
      <c r="C91" s="26"/>
      <c r="D91" s="26"/>
      <c r="E91" s="26"/>
      <c r="F91" s="29"/>
      <c r="G91" s="26"/>
      <c r="H91" s="26"/>
      <c r="I91" s="78"/>
      <c r="J91" s="79"/>
      <c r="K91" s="30"/>
      <c r="M91" s="23"/>
    </row>
    <row r="92" spans="1:14" s="13" customFormat="1" ht="12.75" customHeight="1" x14ac:dyDescent="0.25">
      <c r="A92" s="21"/>
      <c r="B92" s="31" t="s">
        <v>23</v>
      </c>
      <c r="C92" s="16"/>
      <c r="D92" s="16"/>
      <c r="E92" s="16"/>
      <c r="F92" s="36"/>
      <c r="G92" s="36"/>
      <c r="H92" s="37"/>
      <c r="I92" s="76" t="s">
        <v>17</v>
      </c>
      <c r="J92" s="77"/>
      <c r="K92" s="30"/>
      <c r="L92" s="61"/>
      <c r="M92" s="23"/>
    </row>
    <row r="93" spans="1:14" s="41" customFormat="1" ht="12.75" customHeight="1" x14ac:dyDescent="0.3">
      <c r="A93" s="43"/>
      <c r="B93" s="47"/>
      <c r="C93" s="45"/>
      <c r="D93" s="45"/>
      <c r="E93" s="45"/>
      <c r="F93" s="45"/>
      <c r="G93" s="45"/>
      <c r="H93" s="44"/>
      <c r="I93" s="83" t="s">
        <v>19</v>
      </c>
      <c r="J93" s="84"/>
      <c r="K93" s="44"/>
      <c r="L93" s="60"/>
      <c r="M93" s="42"/>
    </row>
    <row r="94" spans="1:14" s="13" customFormat="1" ht="12.75" customHeight="1" x14ac:dyDescent="0.25">
      <c r="A94" s="22"/>
      <c r="B94" s="31" t="s">
        <v>9</v>
      </c>
      <c r="C94" s="38"/>
      <c r="D94" s="38"/>
      <c r="E94" s="38"/>
      <c r="F94" s="38"/>
      <c r="G94" s="38"/>
      <c r="H94" s="18"/>
      <c r="I94" s="18"/>
      <c r="J94" s="18"/>
      <c r="K94" s="39"/>
      <c r="L94" s="61"/>
      <c r="M94" s="23"/>
    </row>
    <row r="95" spans="1:14" s="13" customFormat="1" ht="12.75" customHeight="1" x14ac:dyDescent="0.25">
      <c r="A95" s="22"/>
      <c r="B95" s="14" t="s">
        <v>24</v>
      </c>
      <c r="C95" s="14"/>
      <c r="D95" s="14"/>
      <c r="E95" s="14"/>
      <c r="F95" s="15" t="str">
        <f>C3</f>
        <v>62-Ա 25/04/2019թ.</v>
      </c>
      <c r="G95" s="46" t="s">
        <v>29</v>
      </c>
      <c r="H95" s="25"/>
      <c r="I95" s="12"/>
      <c r="J95" s="25"/>
      <c r="K95" s="39"/>
      <c r="L95" s="22"/>
      <c r="N95" s="58"/>
    </row>
    <row r="96" spans="1:14" s="13" customFormat="1" ht="9.75" customHeight="1" x14ac:dyDescent="0.25">
      <c r="A96" s="53"/>
      <c r="B96" s="54"/>
      <c r="C96" s="54"/>
      <c r="D96" s="54"/>
      <c r="E96" s="54"/>
      <c r="F96" s="54"/>
      <c r="G96" s="54"/>
      <c r="H96" s="55"/>
      <c r="I96" s="54"/>
      <c r="J96" s="54"/>
      <c r="K96" s="69"/>
      <c r="L96" s="22"/>
      <c r="N96" s="58"/>
    </row>
    <row r="97" spans="1:15" s="17" customFormat="1" ht="5.25" customHeight="1" x14ac:dyDescent="0.25">
      <c r="A97" s="5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57"/>
      <c r="M97" s="57"/>
      <c r="O97" s="27"/>
    </row>
    <row r="98" spans="1:15" s="19" customFormat="1" x14ac:dyDescent="0.3"/>
    <row r="99" spans="1:15" s="19" customFormat="1" x14ac:dyDescent="0.3">
      <c r="B99" s="28" t="s">
        <v>26</v>
      </c>
    </row>
    <row r="100" spans="1:15" s="13" customFormat="1" ht="12.75" customHeight="1" x14ac:dyDescent="0.25">
      <c r="A100" s="52"/>
      <c r="B100" s="89" t="s">
        <v>10</v>
      </c>
      <c r="C100" s="89"/>
      <c r="D100" s="89"/>
      <c r="E100" s="89"/>
      <c r="F100" s="89"/>
      <c r="G100" s="89"/>
      <c r="H100" s="89"/>
      <c r="I100" s="89"/>
      <c r="J100" s="89"/>
      <c r="K100" s="90"/>
      <c r="M100" s="23"/>
    </row>
    <row r="101" spans="1:15" s="13" customFormat="1" ht="12.75" customHeight="1" x14ac:dyDescent="0.25">
      <c r="A101" s="21"/>
      <c r="B101" s="91" t="s">
        <v>11</v>
      </c>
      <c r="C101" s="91"/>
      <c r="D101" s="91"/>
      <c r="E101" s="91"/>
      <c r="F101" s="91"/>
      <c r="G101" s="91"/>
      <c r="H101" s="91"/>
      <c r="I101" s="91"/>
      <c r="J101" s="91"/>
      <c r="K101" s="92"/>
      <c r="M101" s="23"/>
    </row>
    <row r="102" spans="1:15" s="13" customFormat="1" ht="12.75" customHeight="1" x14ac:dyDescent="0.25">
      <c r="A102" s="21"/>
      <c r="B102" s="16" t="s">
        <v>12</v>
      </c>
      <c r="C102" s="16"/>
      <c r="D102" s="16"/>
      <c r="E102" s="16"/>
      <c r="F102" s="16"/>
      <c r="G102" s="16"/>
      <c r="H102" s="16"/>
      <c r="I102" s="16"/>
      <c r="J102" s="16"/>
      <c r="K102" s="30"/>
      <c r="M102" s="23"/>
    </row>
    <row r="103" spans="1:15" s="13" customFormat="1" ht="12.75" customHeight="1" x14ac:dyDescent="0.25">
      <c r="A103" s="21"/>
      <c r="B103" s="20" t="s">
        <v>13</v>
      </c>
      <c r="C103" s="20"/>
      <c r="D103" s="20"/>
      <c r="E103" s="16"/>
      <c r="F103" s="16"/>
      <c r="G103" s="16"/>
      <c r="H103" s="16"/>
      <c r="I103" s="16"/>
      <c r="J103" s="16"/>
      <c r="K103" s="30"/>
      <c r="M103" s="23"/>
    </row>
    <row r="104" spans="1:15" s="13" customFormat="1" ht="12.75" customHeight="1" x14ac:dyDescent="0.25">
      <c r="A104" s="21"/>
      <c r="B104" s="20" t="s">
        <v>14</v>
      </c>
      <c r="C104" s="20"/>
      <c r="D104" s="20"/>
      <c r="E104" s="16"/>
      <c r="F104" s="16"/>
      <c r="G104" s="16" t="s">
        <v>15</v>
      </c>
      <c r="H104" s="16"/>
      <c r="I104" s="16" t="s">
        <v>16</v>
      </c>
      <c r="J104" s="16"/>
      <c r="K104" s="30"/>
      <c r="M104" s="23"/>
    </row>
    <row r="105" spans="1:15" s="13" customFormat="1" ht="12.75" customHeight="1" x14ac:dyDescent="0.25">
      <c r="A105" s="21"/>
      <c r="B105" s="31" t="s">
        <v>21</v>
      </c>
      <c r="C105" s="31"/>
      <c r="D105" s="31"/>
      <c r="E105" s="31"/>
      <c r="F105" s="32">
        <v>99999</v>
      </c>
      <c r="G105" s="33">
        <v>9999999</v>
      </c>
      <c r="H105" s="34">
        <v>9999</v>
      </c>
      <c r="I105" s="76" t="s">
        <v>17</v>
      </c>
      <c r="J105" s="77"/>
      <c r="K105" s="30"/>
      <c r="M105" s="23"/>
    </row>
    <row r="106" spans="1:15" s="13" customFormat="1" ht="12.75" customHeight="1" x14ac:dyDescent="0.25">
      <c r="A106" s="21"/>
      <c r="B106" s="31" t="s">
        <v>22</v>
      </c>
      <c r="C106" s="31"/>
      <c r="D106" s="31"/>
      <c r="E106" s="31"/>
      <c r="F106" s="35"/>
      <c r="G106" s="35" t="s">
        <v>18</v>
      </c>
      <c r="H106" s="35"/>
      <c r="I106" s="80" t="s">
        <v>19</v>
      </c>
      <c r="J106" s="81"/>
      <c r="K106" s="30"/>
      <c r="M106" s="23"/>
    </row>
    <row r="107" spans="1:15" s="13" customFormat="1" ht="12.75" customHeight="1" x14ac:dyDescent="0.25">
      <c r="A107" s="21"/>
      <c r="B107" s="36" t="s">
        <v>20</v>
      </c>
      <c r="C107" s="36"/>
      <c r="D107" s="36"/>
      <c r="E107" s="36"/>
      <c r="F107" s="24">
        <v>90001</v>
      </c>
      <c r="G107" s="74">
        <v>8002171</v>
      </c>
      <c r="H107" s="75"/>
      <c r="I107" s="80"/>
      <c r="J107" s="81"/>
      <c r="K107" s="30"/>
      <c r="M107" s="23"/>
    </row>
    <row r="108" spans="1:15" s="13" customFormat="1" ht="12.75" customHeight="1" x14ac:dyDescent="0.25">
      <c r="A108" s="21"/>
      <c r="B108" s="26" t="s">
        <v>21</v>
      </c>
      <c r="C108" s="26"/>
      <c r="D108" s="26"/>
      <c r="E108" s="26"/>
      <c r="F108" s="29"/>
      <c r="G108" s="26"/>
      <c r="H108" s="26"/>
      <c r="I108" s="78"/>
      <c r="J108" s="79"/>
      <c r="K108" s="30"/>
      <c r="M108" s="23"/>
    </row>
    <row r="109" spans="1:15" s="13" customFormat="1" ht="12.75" customHeight="1" x14ac:dyDescent="0.25">
      <c r="A109" s="21"/>
      <c r="B109" s="31" t="s">
        <v>23</v>
      </c>
      <c r="C109" s="16"/>
      <c r="D109" s="16"/>
      <c r="E109" s="16"/>
      <c r="F109" s="36"/>
      <c r="G109" s="36"/>
      <c r="H109" s="37"/>
      <c r="I109" s="76" t="s">
        <v>17</v>
      </c>
      <c r="J109" s="77"/>
      <c r="K109" s="30"/>
      <c r="L109" s="61"/>
      <c r="M109" s="23"/>
    </row>
    <row r="110" spans="1:15" s="13" customFormat="1" ht="12.75" customHeight="1" x14ac:dyDescent="0.25">
      <c r="A110" s="21"/>
      <c r="B110" s="31"/>
      <c r="C110" s="16"/>
      <c r="D110" s="16"/>
      <c r="E110" s="16"/>
      <c r="F110" s="16"/>
      <c r="G110" s="16"/>
      <c r="H110" s="30"/>
      <c r="I110" s="78" t="s">
        <v>19</v>
      </c>
      <c r="J110" s="79"/>
      <c r="K110" s="30"/>
      <c r="L110" s="61"/>
      <c r="M110" s="23"/>
    </row>
    <row r="111" spans="1:15" s="13" customFormat="1" ht="12.75" customHeight="1" x14ac:dyDescent="0.25">
      <c r="A111" s="22"/>
      <c r="B111" s="31" t="s">
        <v>9</v>
      </c>
      <c r="C111" s="38"/>
      <c r="D111" s="38"/>
      <c r="E111" s="38"/>
      <c r="F111" s="38"/>
      <c r="G111" s="38"/>
      <c r="H111" s="18"/>
      <c r="I111" s="18"/>
      <c r="J111" s="18"/>
      <c r="K111" s="39"/>
      <c r="L111" s="61"/>
      <c r="M111" s="23"/>
    </row>
    <row r="112" spans="1:15" s="13" customFormat="1" ht="12.75" customHeight="1" x14ac:dyDescent="0.25">
      <c r="A112" s="22"/>
      <c r="B112" s="72" t="s">
        <v>55</v>
      </c>
      <c r="C112" s="14"/>
      <c r="D112" s="14"/>
      <c r="E112" s="14"/>
      <c r="F112" s="71" t="str">
        <f>C3</f>
        <v>62-Ա 25/04/2019թ.</v>
      </c>
      <c r="G112" s="46" t="s">
        <v>29</v>
      </c>
      <c r="H112" s="25"/>
      <c r="I112" s="12"/>
      <c r="J112" s="25"/>
      <c r="K112" s="39"/>
      <c r="L112" s="22"/>
      <c r="N112" s="58"/>
    </row>
    <row r="113" spans="1:14" s="13" customFormat="1" ht="12.75" customHeight="1" x14ac:dyDescent="0.25">
      <c r="A113" s="22"/>
      <c r="B113" s="18"/>
      <c r="C113" s="18"/>
      <c r="D113" s="18"/>
      <c r="E113" s="18"/>
      <c r="F113" s="18"/>
      <c r="G113" s="18"/>
      <c r="H113" s="12"/>
      <c r="I113" s="18"/>
      <c r="J113" s="18"/>
      <c r="K113" s="39"/>
      <c r="L113" s="22"/>
      <c r="N113" s="58"/>
    </row>
    <row r="114" spans="1:14" s="17" customFormat="1" ht="5.25" customHeight="1" x14ac:dyDescent="0.25">
      <c r="A114" s="29"/>
      <c r="B114" s="26"/>
      <c r="C114" s="26"/>
      <c r="D114" s="26"/>
      <c r="E114" s="26"/>
      <c r="F114" s="26"/>
      <c r="G114" s="26"/>
      <c r="H114" s="26"/>
      <c r="I114" s="26"/>
      <c r="J114" s="26"/>
      <c r="K114" s="70"/>
      <c r="L114" s="21"/>
      <c r="N114" s="59"/>
    </row>
    <row r="115" spans="1:14" x14ac:dyDescent="0.3">
      <c r="M115" s="19"/>
    </row>
  </sheetData>
  <mergeCells count="21">
    <mergeCell ref="B100:K100"/>
    <mergeCell ref="B101:K101"/>
    <mergeCell ref="B83:K83"/>
    <mergeCell ref="B84:K84"/>
    <mergeCell ref="O3:O4"/>
    <mergeCell ref="P3:P4"/>
    <mergeCell ref="Q3:Q4"/>
    <mergeCell ref="G90:H90"/>
    <mergeCell ref="I93:J93"/>
    <mergeCell ref="I88:J88"/>
    <mergeCell ref="I89:J89"/>
    <mergeCell ref="I90:J90"/>
    <mergeCell ref="I91:J91"/>
    <mergeCell ref="I92:J92"/>
    <mergeCell ref="G107:H107"/>
    <mergeCell ref="I109:J109"/>
    <mergeCell ref="I110:J110"/>
    <mergeCell ref="I105:J105"/>
    <mergeCell ref="I106:J106"/>
    <mergeCell ref="I107:J107"/>
    <mergeCell ref="I108:J108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Mariam</cp:lastModifiedBy>
  <cp:lastPrinted>2019-07-12T11:58:26Z</cp:lastPrinted>
  <dcterms:created xsi:type="dcterms:W3CDTF">2012-09-27T09:10:38Z</dcterms:created>
  <dcterms:modified xsi:type="dcterms:W3CDTF">2019-07-12T12:00:24Z</dcterms:modified>
  <cp:keywords>https://mul-spm.gov.am/tasks/docs/attachment.php?id=104812&amp;fn=HanrCaray4-511-62-5.xlsx&amp;out=1&amp;token=18aa977403be4a2a8c66</cp:keywords>
</cp:coreProperties>
</file>