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" sheetId="4" r:id="rId1"/>
  </sheets>
  <calcPr calcId="152511"/>
</workbook>
</file>

<file path=xl/calcChain.xml><?xml version="1.0" encoding="utf-8"?>
<calcChain xmlns="http://schemas.openxmlformats.org/spreadsheetml/2006/main">
  <c r="M5" i="4" l="1"/>
  <c r="M6" i="4"/>
  <c r="M7" i="4"/>
  <c r="M8" i="4"/>
  <c r="M9" i="4"/>
  <c r="M10" i="4"/>
  <c r="M11" i="4"/>
  <c r="M12" i="4"/>
  <c r="M13" i="4"/>
  <c r="M14" i="4"/>
  <c r="M15" i="4"/>
  <c r="M16" i="4"/>
  <c r="M3" i="4"/>
  <c r="F77" i="4"/>
  <c r="F94" i="4" s="1"/>
  <c r="K16" i="4" l="1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K6" i="4"/>
  <c r="J6" i="4"/>
  <c r="K5" i="4"/>
  <c r="J5" i="4"/>
  <c r="M4" i="4"/>
  <c r="K4" i="4"/>
  <c r="J4" i="4"/>
  <c r="K3" i="4"/>
  <c r="J3" i="4"/>
</calcChain>
</file>

<file path=xl/sharedStrings.xml><?xml version="1.0" encoding="utf-8"?>
<sst xmlns="http://schemas.openxmlformats.org/spreadsheetml/2006/main" count="123" uniqueCount="48">
  <si>
    <t>Հ/Հ</t>
  </si>
  <si>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</si>
  <si>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</si>
  <si>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</si>
  <si>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</si>
  <si>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Մասնակցության վճարը /դրամ/</t>
  </si>
  <si>
    <t>Գույքի գտնվելու վայրը</t>
  </si>
  <si>
    <t>Օտարման մասին որոշման (հրամանի) համարը և ամսաթիվը</t>
  </si>
  <si>
    <t>Վճարման նպատակը՝</t>
  </si>
  <si>
    <t xml:space="preserve">Աճուրդի մասնակցության վճար, հրաման ՝ 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</si>
  <si>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</si>
  <si>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</si>
  <si>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</si>
  <si>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</si>
  <si>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</si>
  <si>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</si>
  <si>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</si>
  <si>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</si>
  <si>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</si>
  <si>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</si>
  <si>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</si>
  <si>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</si>
  <si>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</si>
  <si>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</si>
  <si>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 xml:space="preserve">Աճուրդի նախավճար, հրաման՝ </t>
  </si>
  <si>
    <t>Նախավճարի անդորրագրի նմուշ</t>
  </si>
  <si>
    <t>Մասնակցության վճարի անդորրագրի նմուշ</t>
  </si>
  <si>
    <t>,  լոտ N (նախընտրած լոտի համարը)</t>
  </si>
  <si>
    <t>Գնահատված արժեքը 22.03.2019թ դրությամբ  /դրամ/</t>
  </si>
  <si>
    <t>Թողարկման/Ձեռքբերման տարեթիվը</t>
  </si>
  <si>
    <t>Գույքի տեխնիկական վիճակը, անսարքության պատճառը</t>
  </si>
  <si>
    <t>ք.Երևան, թիվ 3 կառավարական տուն</t>
  </si>
  <si>
    <t>2007թ./2007թ.</t>
  </si>
  <si>
    <t>Համակարգիչ P-4</t>
  </si>
  <si>
    <t>Անսարք, խափանված, չի միացել</t>
  </si>
  <si>
    <t>Համակարգիչ P-4 CPU 2.26GHz 2.27GHz, 448MB of RAM</t>
  </si>
  <si>
    <t>2010թ./2010թ.</t>
  </si>
  <si>
    <t>Սարքին</t>
  </si>
  <si>
    <t>2005թ./2005թ.</t>
  </si>
  <si>
    <t>2008թ./2008թ.</t>
  </si>
  <si>
    <t>Մոնիտոր-Samsung 17</t>
  </si>
  <si>
    <t>Մոնիտոր- LG 17 Flatron</t>
  </si>
  <si>
    <t>Տեսամագնիտոֆոն-Samsung</t>
  </si>
  <si>
    <t>1999թ./1999թ.</t>
  </si>
  <si>
    <t>DVD-Նվարգարկիչ-LG DV 9823M</t>
  </si>
  <si>
    <t>Համակարգիչ P-4 CPU 2.4GHz 1.80GHz, 224MB of RAM</t>
  </si>
  <si>
    <t>Համակարգիչ P-4 CPU 3.2GHz 3.2GHz, 504MB of RAM</t>
  </si>
  <si>
    <t>49-Ա 08/04/2019թ.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</si>
</sst>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  <font>
      <sz val="10"/>
      <color theme="1"/>
      <name val="GHEA Grapalat"/>
      <family val="3"/>
    </font>
    <font>
      <sz val="6"/>
      <name val="GHEA Grapalat"/>
      <family val="3"/>
    </font>
    <font>
      <b/>
      <i/>
      <sz val="8.5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1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5" fillId="0" borderId="0" xfId="0" applyFont="1" applyBorder="1"/>
    <xf numFmtId="0" fontId="14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6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0" xfId="0" applyFont="1" applyFill="1" applyAlignment="1">
      <alignment vertical="top"/>
    </xf>
    <xf numFmtId="0" fontId="14" fillId="0" borderId="0" xfId="0" applyFont="1" applyBorder="1"/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11" xfId="0" applyFont="1" applyBorder="1" applyAlignment="1">
      <alignment vertical="top"/>
    </xf>
    <xf numFmtId="0" fontId="12" fillId="0" borderId="6" xfId="0" applyFont="1" applyBorder="1" applyAlignment="1"/>
    <xf numFmtId="0" fontId="12" fillId="0" borderId="9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14" fillId="0" borderId="0" xfId="0" applyFont="1" applyBorder="1" applyAlignment="1"/>
    <xf numFmtId="0" fontId="4" fillId="0" borderId="0" xfId="0" applyFont="1" applyBorder="1" applyAlignment="1">
      <alignment horizontal="left"/>
    </xf>
    <xf numFmtId="0" fontId="8" fillId="0" borderId="3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10" xfId="0" applyFont="1" applyBorder="1" applyAlignment="1"/>
    <xf numFmtId="0" fontId="5" fillId="0" borderId="10" xfId="0" applyFont="1" applyBorder="1" applyAlignment="1">
      <alignment vertical="top"/>
    </xf>
    <xf numFmtId="0" fontId="1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19" fillId="0" borderId="0" xfId="0" applyFont="1" applyBorder="1" applyAlignment="1">
      <alignment horizontal="right" vertical="top"/>
    </xf>
    <xf numFmtId="0" fontId="15" fillId="0" borderId="6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49" fontId="4" fillId="0" borderId="0" xfId="0" applyNumberFormat="1" applyFont="1" applyBorder="1" applyAlignment="1">
      <alignment horizontal="center" vertical="top"/>
    </xf>
    <xf numFmtId="0" fontId="12" fillId="0" borderId="5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26669</xdr:rowOff>
    </xdr:from>
    <xdr:to>
      <xdr:col>10</xdr:col>
      <xdr:colOff>395655</xdr:colOff>
      <xdr:row>0</xdr:row>
      <xdr:rowOff>1333500</xdr:rowOff>
    </xdr:to>
    <xdr:sp macro="" textlink="">
      <xdr:nvSpPr>
        <xdr:cNvPr id="2" name="TextBox 1"/>
        <xdr:cNvSpPr txBox="1"/>
      </xdr:nvSpPr>
      <xdr:spPr>
        <a:xfrm>
          <a:off x="43295" y="26669"/>
          <a:ext cx="6389745" cy="13068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ՀՈՒԼԻՍԻ 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30-ԻՆ, ԺԱՄԸ՝ 14:3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 գույքի կառավարման կոմիտեի նախագահի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ապրիլի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8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49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</a:t>
          </a:r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Հայաստանի Հանրապետության բնապահպանության նախարարության</a:t>
          </a:r>
          <a:r>
            <a:rPr lang="en-US" sz="1000" b="1" i="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10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36634</xdr:colOff>
      <xdr:row>16</xdr:row>
      <xdr:rowOff>65942</xdr:rowOff>
    </xdr:from>
    <xdr:to>
      <xdr:col>10</xdr:col>
      <xdr:colOff>403421</xdr:colOff>
      <xdr:row>60</xdr:row>
      <xdr:rowOff>139212</xdr:rowOff>
    </xdr:to>
    <xdr:sp macro="" textlink="">
      <xdr:nvSpPr>
        <xdr:cNvPr id="3" name="TextBox 2"/>
        <xdr:cNvSpPr txBox="1"/>
      </xdr:nvSpPr>
      <xdr:spPr>
        <a:xfrm>
          <a:off x="36634" y="7803173"/>
          <a:ext cx="6404172" cy="9422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ք. Երևան թիվ 3 կառավարական տուն հասցեում գտնվող շենքի տարածքում՝ յուրաքանչյուր աշխատանքային օր, ժամը 11:00-18:00-ն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լրացուցիչ տեղեկատվություն ստանալու համար  զանգահարել 011-81-85-22 հեռախոսահամարով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endParaRPr kumimoji="0" lang="ru-RU" sz="800" b="1" i="1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800" i="1" u="sng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 (մասնակցության վճարի չափը տես աղյուսակում), մուտքագրման հաշիվն է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թիվ 900018002171,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անդորրագրի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սկսած 5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 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800" b="1" i="1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endParaRPr lang="ru-RU" sz="800"/>
        </a:p>
      </xdr:txBody>
    </xdr:sp>
    <xdr:clientData/>
  </xdr:twoCellAnchor>
  <xdr:twoCellAnchor>
    <xdr:from>
      <xdr:col>0</xdr:col>
      <xdr:colOff>80596</xdr:colOff>
      <xdr:row>60</xdr:row>
      <xdr:rowOff>209589</xdr:rowOff>
    </xdr:from>
    <xdr:to>
      <xdr:col>10</xdr:col>
      <xdr:colOff>286666</xdr:colOff>
      <xdr:row>62</xdr:row>
      <xdr:rowOff>0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80596" y="17295974"/>
          <a:ext cx="6243455" cy="2934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74</xdr:row>
      <xdr:rowOff>130968</xdr:rowOff>
    </xdr:from>
    <xdr:to>
      <xdr:col>10</xdr:col>
      <xdr:colOff>123825</xdr:colOff>
      <xdr:row>77</xdr:row>
      <xdr:rowOff>95250</xdr:rowOff>
    </xdr:to>
    <xdr:sp macro="" textlink="">
      <xdr:nvSpPr>
        <xdr:cNvPr id="11" name="Полилиния 10"/>
        <xdr:cNvSpPr/>
      </xdr:nvSpPr>
      <xdr:spPr>
        <a:xfrm>
          <a:off x="57149" y="12257484"/>
          <a:ext cx="5722145" cy="44648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91</xdr:row>
      <xdr:rowOff>76200</xdr:rowOff>
    </xdr:from>
    <xdr:to>
      <xdr:col>10</xdr:col>
      <xdr:colOff>123825</xdr:colOff>
      <xdr:row>94</xdr:row>
      <xdr:rowOff>95250</xdr:rowOff>
    </xdr:to>
    <xdr:sp macro="" textlink="">
      <xdr:nvSpPr>
        <xdr:cNvPr id="12" name="Полилиния 11"/>
        <xdr:cNvSpPr/>
      </xdr:nvSpPr>
      <xdr:spPr>
        <a:xfrm>
          <a:off x="57149" y="49149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91</xdr:row>
      <xdr:rowOff>76200</xdr:rowOff>
    </xdr:from>
    <xdr:to>
      <xdr:col>10</xdr:col>
      <xdr:colOff>123825</xdr:colOff>
      <xdr:row>94</xdr:row>
      <xdr:rowOff>95250</xdr:rowOff>
    </xdr:to>
    <xdr:sp macro="" textlink="">
      <xdr:nvSpPr>
        <xdr:cNvPr id="15" name="Полилиния 14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91</xdr:row>
      <xdr:rowOff>76200</xdr:rowOff>
    </xdr:from>
    <xdr:to>
      <xdr:col>10</xdr:col>
      <xdr:colOff>123825</xdr:colOff>
      <xdr:row>94</xdr:row>
      <xdr:rowOff>95250</xdr:rowOff>
    </xdr:to>
    <xdr:sp macro="" textlink="">
      <xdr:nvSpPr>
        <xdr:cNvPr id="16" name="Полилиния 15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showGridLines="0" tabSelected="1" zoomScale="130" zoomScaleNormal="130" workbookViewId="0">
      <selection activeCell="A63" sqref="A63"/>
    </sheetView>
  </sheetViews>
  <sheetFormatPr defaultRowHeight="16.5" x14ac:dyDescent="0.3"/>
  <cols>
    <col min="1" max="1" width="3.140625" style="4" customWidth="1"/>
    <col min="2" max="2" width="3.85546875" style="4" customWidth="1"/>
    <col min="3" max="3" width="7.85546875" style="4" customWidth="1"/>
    <col min="4" max="4" width="19.140625" style="4" customWidth="1"/>
    <col min="5" max="5" width="8.140625" style="4" customWidth="1"/>
    <col min="6" max="6" width="12.7109375" style="4" customWidth="1"/>
    <col min="7" max="7" width="16" style="4" customWidth="1"/>
    <col min="8" max="8" width="7" style="4" customWidth="1"/>
    <col min="9" max="10" width="6.28515625" style="4" customWidth="1"/>
    <col min="11" max="11" width="6.5703125" style="4" customWidth="1"/>
    <col min="12" max="12" width="7.5703125" style="4" customWidth="1"/>
    <col min="13" max="13" width="9.140625" style="4" hidden="1" customWidth="1"/>
    <col min="14" max="16384" width="9.140625" style="4"/>
  </cols>
  <sheetData>
    <row r="1" spans="1:19" ht="110.25" customHeight="1" x14ac:dyDescent="0.3"/>
    <row r="2" spans="1:19" s="1" customFormat="1" ht="78.75" customHeight="1" x14ac:dyDescent="0.25">
      <c r="A2" s="8" t="s">
        <v>0</v>
      </c>
      <c r="B2" s="11" t="s">
        <v>4</v>
      </c>
      <c r="C2" s="11" t="s">
        <v>7</v>
      </c>
      <c r="D2" s="8" t="s">
        <v>1</v>
      </c>
      <c r="E2" s="8" t="s">
        <v>29</v>
      </c>
      <c r="F2" s="8" t="s">
        <v>6</v>
      </c>
      <c r="G2" s="8" t="s">
        <v>30</v>
      </c>
      <c r="H2" s="8" t="s">
        <v>28</v>
      </c>
      <c r="I2" s="8" t="s">
        <v>2</v>
      </c>
      <c r="J2" s="9" t="s">
        <v>3</v>
      </c>
      <c r="K2" s="9" t="s">
        <v>5</v>
      </c>
      <c r="M2" s="5">
        <v>0.8</v>
      </c>
    </row>
    <row r="3" spans="1:19" s="3" customFormat="1" ht="30" customHeight="1" x14ac:dyDescent="0.25">
      <c r="A3" s="2">
        <v>1</v>
      </c>
      <c r="B3" s="2">
        <v>27</v>
      </c>
      <c r="C3" s="66" t="s">
        <v>47</v>
      </c>
      <c r="D3" s="62" t="s">
        <v>33</v>
      </c>
      <c r="E3" s="63" t="s">
        <v>32</v>
      </c>
      <c r="F3" s="65" t="s">
        <v>31</v>
      </c>
      <c r="G3" s="64" t="s">
        <v>34</v>
      </c>
      <c r="H3" s="10">
        <v>2000</v>
      </c>
      <c r="I3" s="10">
        <v>656</v>
      </c>
      <c r="J3" s="10">
        <f t="shared" ref="J3:J11" si="0">ROUNDUP(I3*0.05,0)</f>
        <v>33</v>
      </c>
      <c r="K3" s="10">
        <f t="shared" ref="K3:K5" si="1">IF(I3&lt;=10000,250,IF(I3&lt;=20000,300,IF(I3&lt;=30000,350,IF(I3&lt;=40000,400,IF(I3&lt;50000,450,IF(I3=50000,500,IF(I3&lt;=60000,600,IF(I3&lt;=70000,700,IF(I3&lt;=80000,800,IF(I3&lt;=90000,900,IF(I3&lt;=100000,1000,IF(I3&lt;=120000,1200,IF(I3&lt;=140000,1400,IF(I3&lt;=160000,1600,IF(I3&lt;=180000,1800,IF(I3&lt;=200000,2000,IF(I3&lt;=220000,2200,IF(I3&lt;=240000,2400,IF(I3&lt;=260000,2600,IF(I3&lt;=280000,2800,IF(I3&lt;=300000,3000,IF(I3&lt;=320000,3200,IF(I3&lt;=340000,3400,IF(I3&lt;=360000,3600,IF(I3&lt;=380000,3800,IF(I3&lt;=400000,4000,IF(I3&lt;=420000,4200,IF(I3&lt;=440000,4400,IF(I3&lt;=460000,4600,IF(I3&lt;=480000,4800,IF(I3&lt;=500000,5000,IF(I3&lt;=600000,5200,IF(I3&lt;=700000,5400,IF(I3&lt;=800000,5600,IF(I3&lt;=900000,5800,6000)))))))))))))))))))))))))))))))))))</f>
        <v>250</v>
      </c>
      <c r="M3" s="6">
        <f>ROUNDUP(I3*0.8,0)</f>
        <v>525</v>
      </c>
      <c r="O3" s="67"/>
      <c r="P3" s="67"/>
      <c r="Q3" s="67"/>
      <c r="R3" s="61"/>
      <c r="S3" s="61"/>
    </row>
    <row r="4" spans="1:19" s="3" customFormat="1" ht="30" customHeight="1" x14ac:dyDescent="0.25">
      <c r="A4" s="2">
        <v>2</v>
      </c>
      <c r="B4" s="2">
        <v>28</v>
      </c>
      <c r="C4" s="66" t="s">
        <v>47</v>
      </c>
      <c r="D4" s="62" t="s">
        <v>33</v>
      </c>
      <c r="E4" s="63" t="s">
        <v>32</v>
      </c>
      <c r="F4" s="65" t="s">
        <v>31</v>
      </c>
      <c r="G4" s="64" t="s">
        <v>34</v>
      </c>
      <c r="H4" s="10">
        <v>2000</v>
      </c>
      <c r="I4" s="10">
        <v>656</v>
      </c>
      <c r="J4" s="10">
        <f t="shared" si="0"/>
        <v>33</v>
      </c>
      <c r="K4" s="10">
        <f t="shared" si="1"/>
        <v>250</v>
      </c>
      <c r="M4" s="6">
        <f>ROUNDUP(I4*0.8,0)</f>
        <v>525</v>
      </c>
    </row>
    <row r="5" spans="1:19" s="3" customFormat="1" ht="30" customHeight="1" x14ac:dyDescent="0.25">
      <c r="A5" s="2">
        <v>3</v>
      </c>
      <c r="B5" s="2">
        <v>29</v>
      </c>
      <c r="C5" s="66" t="s">
        <v>47</v>
      </c>
      <c r="D5" s="62" t="s">
        <v>33</v>
      </c>
      <c r="E5" s="63" t="s">
        <v>32</v>
      </c>
      <c r="F5" s="65" t="s">
        <v>31</v>
      </c>
      <c r="G5" s="64" t="s">
        <v>34</v>
      </c>
      <c r="H5" s="10">
        <v>5000</v>
      </c>
      <c r="I5" s="10">
        <v>1639</v>
      </c>
      <c r="J5" s="10">
        <f t="shared" si="0"/>
        <v>82</v>
      </c>
      <c r="K5" s="10">
        <f t="shared" si="1"/>
        <v>250</v>
      </c>
      <c r="M5" s="6">
        <f t="shared" ref="M5:M16" si="2">ROUNDUP(I5*0.8,0)</f>
        <v>1312</v>
      </c>
    </row>
    <row r="6" spans="1:19" s="3" customFormat="1" ht="30" customHeight="1" x14ac:dyDescent="0.25">
      <c r="A6" s="2">
        <v>4</v>
      </c>
      <c r="B6" s="2">
        <v>30</v>
      </c>
      <c r="C6" s="66" t="s">
        <v>47</v>
      </c>
      <c r="D6" s="62" t="s">
        <v>35</v>
      </c>
      <c r="E6" s="63" t="s">
        <v>36</v>
      </c>
      <c r="F6" s="65" t="s">
        <v>31</v>
      </c>
      <c r="G6" s="64" t="s">
        <v>37</v>
      </c>
      <c r="H6" s="10">
        <v>20000</v>
      </c>
      <c r="I6" s="10">
        <v>6554</v>
      </c>
      <c r="J6" s="10">
        <f t="shared" si="0"/>
        <v>328</v>
      </c>
      <c r="K6" s="10">
        <f>IF(I6&lt;=10000,250,IF(I6&lt;=20000,300,IF(I6&lt;=30000,350,IF(I6&lt;=40000,400,IF(I6&lt;50000,450,IF(I6=50000,500,IF(I6&lt;=60000,600,IF(I6&lt;=70000,700,IF(I6&lt;=80000,800,IF(I6&lt;=90000,900,IF(I6&lt;=100000,1000,IF(I6&lt;=120000,1200,IF(I6&lt;=140000,1400,IF(I6&lt;=160000,1600,IF(I6&lt;=180000,1800,IF(I6&lt;=200000,2000,IF(I6&lt;=220000,2200,IF(I6&lt;=240000,2400,IF(I6&lt;=260000,2600,IF(I6&lt;=280000,2800,IF(I6&lt;=300000,3000,IF(I6&lt;=320000,3200,IF(I6&lt;=340000,3400,IF(I6&lt;=360000,3600,IF(I6&lt;=380000,3800,IF(I6&lt;=400000,4000,IF(I6&lt;=420000,4200,IF(I6&lt;=440000,4400,IF(I6&lt;=460000,4600,IF(I6&lt;=480000,4800,IF(I6&lt;=500000,5000,IF(I6&lt;=600000,5200,IF(I6&lt;=700000,5400,IF(I6&lt;=800000,5600,IF(I6&lt;=900000,5800,6000)))))))))))))))))))))))))))))))))))</f>
        <v>250</v>
      </c>
      <c r="M6" s="6">
        <f t="shared" si="2"/>
        <v>5244</v>
      </c>
    </row>
    <row r="7" spans="1:19" s="3" customFormat="1" ht="30" customHeight="1" x14ac:dyDescent="0.25">
      <c r="A7" s="2">
        <v>5</v>
      </c>
      <c r="B7" s="2">
        <v>31</v>
      </c>
      <c r="C7" s="66" t="s">
        <v>47</v>
      </c>
      <c r="D7" s="62" t="s">
        <v>33</v>
      </c>
      <c r="E7" s="63" t="s">
        <v>32</v>
      </c>
      <c r="F7" s="65" t="s">
        <v>31</v>
      </c>
      <c r="G7" s="64" t="s">
        <v>34</v>
      </c>
      <c r="H7" s="10">
        <v>3000</v>
      </c>
      <c r="I7" s="10">
        <v>984</v>
      </c>
      <c r="J7" s="10">
        <f t="shared" si="0"/>
        <v>50</v>
      </c>
      <c r="K7" s="10">
        <f t="shared" ref="K7:K9" si="3">IF(I7&lt;=10000,250,IF(I7&lt;=20000,300,IF(I7&lt;=30000,350,IF(I7&lt;=40000,400,IF(I7&lt;50000,450,IF(I7=50000,500,IF(I7&lt;=60000,600,IF(I7&lt;=70000,700,IF(I7&lt;=80000,800,IF(I7&lt;=90000,900,IF(I7&lt;=100000,1000,IF(I7&lt;=120000,1200,IF(I7&lt;=140000,1400,IF(I7&lt;=160000,1600,IF(I7&lt;=180000,1800,IF(I7&lt;=200000,2000,IF(I7&lt;=220000,2200,IF(I7&lt;=240000,2400,IF(I7&lt;=260000,2600,IF(I7&lt;=280000,2800,IF(I7&lt;=300000,3000,IF(I7&lt;=320000,3200,IF(I7&lt;=340000,3400,IF(I7&lt;=360000,3600,IF(I7&lt;=380000,3800,IF(I7&lt;=400000,4000,IF(I7&lt;=420000,4200,IF(I7&lt;=440000,4400,IF(I7&lt;=460000,4600,IF(I7&lt;=480000,4800,IF(I7&lt;=500000,5000,IF(I7&lt;=600000,5200,IF(I7&lt;=700000,5400,IF(I7&lt;=800000,5600,IF(I7&lt;=900000,5800,6000)))))))))))))))))))))))))))))))))))</f>
        <v>250</v>
      </c>
      <c r="M7" s="6">
        <f t="shared" si="2"/>
        <v>788</v>
      </c>
    </row>
    <row r="8" spans="1:19" s="3" customFormat="1" ht="30" customHeight="1" x14ac:dyDescent="0.25">
      <c r="A8" s="2">
        <v>6</v>
      </c>
      <c r="B8" s="2">
        <v>32</v>
      </c>
      <c r="C8" s="66" t="s">
        <v>47</v>
      </c>
      <c r="D8" s="62" t="s">
        <v>33</v>
      </c>
      <c r="E8" s="63" t="s">
        <v>32</v>
      </c>
      <c r="F8" s="65" t="s">
        <v>31</v>
      </c>
      <c r="G8" s="64" t="s">
        <v>34</v>
      </c>
      <c r="H8" s="10">
        <v>5000</v>
      </c>
      <c r="I8" s="10">
        <v>1639</v>
      </c>
      <c r="J8" s="10">
        <f t="shared" si="0"/>
        <v>82</v>
      </c>
      <c r="K8" s="10">
        <f t="shared" si="3"/>
        <v>250</v>
      </c>
      <c r="M8" s="6">
        <f t="shared" si="2"/>
        <v>1312</v>
      </c>
    </row>
    <row r="9" spans="1:19" s="3" customFormat="1" ht="30" customHeight="1" x14ac:dyDescent="0.25">
      <c r="A9" s="2">
        <v>7</v>
      </c>
      <c r="B9" s="2">
        <v>33</v>
      </c>
      <c r="C9" s="66" t="s">
        <v>47</v>
      </c>
      <c r="D9" s="62" t="s">
        <v>45</v>
      </c>
      <c r="E9" s="63" t="s">
        <v>38</v>
      </c>
      <c r="F9" s="65" t="s">
        <v>31</v>
      </c>
      <c r="G9" s="64" t="s">
        <v>37</v>
      </c>
      <c r="H9" s="10">
        <v>15000</v>
      </c>
      <c r="I9" s="10">
        <v>4916</v>
      </c>
      <c r="J9" s="10">
        <f t="shared" si="0"/>
        <v>246</v>
      </c>
      <c r="K9" s="10">
        <f t="shared" si="3"/>
        <v>250</v>
      </c>
      <c r="M9" s="6">
        <f t="shared" si="2"/>
        <v>3933</v>
      </c>
    </row>
    <row r="10" spans="1:19" s="3" customFormat="1" ht="30" customHeight="1" x14ac:dyDescent="0.25">
      <c r="A10" s="2">
        <v>8</v>
      </c>
      <c r="B10" s="2">
        <v>34</v>
      </c>
      <c r="C10" s="66" t="s">
        <v>47</v>
      </c>
      <c r="D10" s="62" t="s">
        <v>46</v>
      </c>
      <c r="E10" s="63" t="s">
        <v>39</v>
      </c>
      <c r="F10" s="65" t="s">
        <v>31</v>
      </c>
      <c r="G10" s="64" t="s">
        <v>37</v>
      </c>
      <c r="H10" s="10">
        <v>18000</v>
      </c>
      <c r="I10" s="10">
        <v>5899</v>
      </c>
      <c r="J10" s="10">
        <f t="shared" si="0"/>
        <v>295</v>
      </c>
      <c r="K10" s="10">
        <f>IF(I10&lt;=10000,250,IF(I10&lt;=20000,300,IF(I10&lt;=30000,350,IF(I10&lt;=40000,400,IF(I10&lt;50000,450,IF(I10=50000,500,IF(I10&lt;=60000,600,IF(I10&lt;=70000,700,IF(I10&lt;=80000,800,IF(I10&lt;=90000,900,IF(I10&lt;=100000,1000,IF(I10&lt;=120000,1200,IF(I10&lt;=140000,1400,IF(I10&lt;=160000,1600,IF(I10&lt;=180000,1800,IF(I10&lt;=200000,2000,IF(I10&lt;=220000,2200,IF(I10&lt;=240000,2400,IF(I10&lt;=260000,2600,IF(I10&lt;=280000,2800,IF(I10&lt;=300000,3000,IF(I10&lt;=320000,3200,IF(I10&lt;=340000,3400,IF(I10&lt;=360000,3600,IF(I10&lt;=380000,3800,IF(I10&lt;=400000,4000,IF(I10&lt;=420000,4200,IF(I10&lt;=440000,4400,IF(I10&lt;=460000,4600,IF(I10&lt;=480000,4800,IF(I10&lt;=500000,5000,IF(I10&lt;=600000,5200,IF(I10&lt;=700000,5400,IF(I10&lt;=800000,5600,IF(I10&lt;=900000,5800,6000)))))))))))))))))))))))))))))))))))</f>
        <v>250</v>
      </c>
      <c r="M10" s="6">
        <f t="shared" si="2"/>
        <v>4720</v>
      </c>
    </row>
    <row r="11" spans="1:19" s="3" customFormat="1" ht="30" customHeight="1" x14ac:dyDescent="0.25">
      <c r="A11" s="2">
        <v>9</v>
      </c>
      <c r="B11" s="2">
        <v>36</v>
      </c>
      <c r="C11" s="66" t="s">
        <v>47</v>
      </c>
      <c r="D11" s="62" t="s">
        <v>40</v>
      </c>
      <c r="E11" s="63" t="s">
        <v>38</v>
      </c>
      <c r="F11" s="65" t="s">
        <v>31</v>
      </c>
      <c r="G11" s="64" t="s">
        <v>37</v>
      </c>
      <c r="H11" s="10">
        <v>3000</v>
      </c>
      <c r="I11" s="10">
        <v>984</v>
      </c>
      <c r="J11" s="10">
        <f t="shared" si="0"/>
        <v>50</v>
      </c>
      <c r="K11" s="10">
        <f t="shared" ref="K11" si="4">IF(I11&lt;=10000,250,IF(I11&lt;=20000,300,IF(I11&lt;=30000,350,IF(I11&lt;=40000,400,IF(I11&lt;50000,450,IF(I11=50000,500,IF(I11&lt;=60000,600,IF(I11&lt;=70000,700,IF(I11&lt;=80000,800,IF(I11&lt;=90000,900,IF(I11&lt;=100000,1000,IF(I11&lt;=120000,1200,IF(I11&lt;=140000,1400,IF(I11&lt;=160000,1600,IF(I11&lt;=180000,1800,IF(I11&lt;=200000,2000,IF(I11&lt;=220000,2200,IF(I11&lt;=240000,2400,IF(I11&lt;=260000,2600,IF(I11&lt;=280000,2800,IF(I11&lt;=300000,3000,IF(I11&lt;=320000,3200,IF(I11&lt;=340000,3400,IF(I11&lt;=360000,3600,IF(I11&lt;=380000,3800,IF(I11&lt;=400000,4000,IF(I11&lt;=420000,4200,IF(I11&lt;=440000,4400,IF(I11&lt;=460000,4600,IF(I11&lt;=480000,4800,IF(I11&lt;=500000,5000,IF(I11&lt;=600000,5200,IF(I11&lt;=700000,5400,IF(I11&lt;=800000,5600,IF(I11&lt;=900000,5800,6000)))))))))))))))))))))))))))))))))))</f>
        <v>250</v>
      </c>
      <c r="M11" s="6">
        <f t="shared" si="2"/>
        <v>788</v>
      </c>
    </row>
    <row r="12" spans="1:19" s="3" customFormat="1" ht="30" customHeight="1" x14ac:dyDescent="0.25">
      <c r="A12" s="2">
        <v>10</v>
      </c>
      <c r="B12" s="2">
        <v>40</v>
      </c>
      <c r="C12" s="66" t="s">
        <v>47</v>
      </c>
      <c r="D12" s="62" t="s">
        <v>40</v>
      </c>
      <c r="E12" s="63" t="s">
        <v>38</v>
      </c>
      <c r="F12" s="65" t="s">
        <v>31</v>
      </c>
      <c r="G12" s="64" t="s">
        <v>37</v>
      </c>
      <c r="H12" s="10">
        <v>3000</v>
      </c>
      <c r="I12" s="10">
        <v>984</v>
      </c>
      <c r="J12" s="10">
        <f t="shared" ref="J12:J16" si="5">ROUNDUP(I12*0.05,0)</f>
        <v>50</v>
      </c>
      <c r="K12" s="10">
        <f t="shared" ref="K12:K13" si="6">IF(I12&lt;=10000,250,IF(I12&lt;=20000,300,IF(I12&lt;=30000,350,IF(I12&lt;=40000,400,IF(I12&lt;50000,450,IF(I12=50000,500,IF(I12&lt;=60000,600,IF(I12&lt;=70000,700,IF(I12&lt;=80000,800,IF(I12&lt;=90000,900,IF(I12&lt;=100000,1000,IF(I12&lt;=120000,1200,IF(I12&lt;=140000,1400,IF(I12&lt;=160000,1600,IF(I12&lt;=180000,1800,IF(I12&lt;=200000,2000,IF(I12&lt;=220000,2200,IF(I12&lt;=240000,2400,IF(I12&lt;=260000,2600,IF(I12&lt;=280000,2800,IF(I12&lt;=300000,3000,IF(I12&lt;=320000,3200,IF(I12&lt;=340000,3400,IF(I12&lt;=360000,3600,IF(I12&lt;=380000,3800,IF(I12&lt;=400000,4000,IF(I12&lt;=420000,4200,IF(I12&lt;=440000,4400,IF(I12&lt;=460000,4600,IF(I12&lt;=480000,4800,IF(I12&lt;=500000,5000,IF(I12&lt;=600000,5200,IF(I12&lt;=700000,5400,IF(I12&lt;=800000,5600,IF(I12&lt;=900000,5800,6000)))))))))))))))))))))))))))))))))))</f>
        <v>250</v>
      </c>
      <c r="M12" s="6">
        <f t="shared" si="2"/>
        <v>788</v>
      </c>
    </row>
    <row r="13" spans="1:19" s="3" customFormat="1" ht="30" customHeight="1" x14ac:dyDescent="0.25">
      <c r="A13" s="2">
        <v>11</v>
      </c>
      <c r="B13" s="2">
        <v>41</v>
      </c>
      <c r="C13" s="66" t="s">
        <v>47</v>
      </c>
      <c r="D13" s="62" t="s">
        <v>40</v>
      </c>
      <c r="E13" s="63" t="s">
        <v>38</v>
      </c>
      <c r="F13" s="65" t="s">
        <v>31</v>
      </c>
      <c r="G13" s="64" t="s">
        <v>37</v>
      </c>
      <c r="H13" s="10">
        <v>3000</v>
      </c>
      <c r="I13" s="10">
        <v>984</v>
      </c>
      <c r="J13" s="10">
        <f t="shared" si="5"/>
        <v>50</v>
      </c>
      <c r="K13" s="10">
        <f t="shared" si="6"/>
        <v>250</v>
      </c>
      <c r="M13" s="6">
        <f t="shared" si="2"/>
        <v>788</v>
      </c>
    </row>
    <row r="14" spans="1:19" s="3" customFormat="1" ht="30" customHeight="1" x14ac:dyDescent="0.25">
      <c r="A14" s="2">
        <v>12</v>
      </c>
      <c r="B14" s="2">
        <v>44</v>
      </c>
      <c r="C14" s="66" t="s">
        <v>47</v>
      </c>
      <c r="D14" s="62" t="s">
        <v>41</v>
      </c>
      <c r="E14" s="63" t="s">
        <v>38</v>
      </c>
      <c r="F14" s="65" t="s">
        <v>31</v>
      </c>
      <c r="G14" s="64" t="s">
        <v>37</v>
      </c>
      <c r="H14" s="10">
        <v>3000</v>
      </c>
      <c r="I14" s="10">
        <v>984</v>
      </c>
      <c r="J14" s="10">
        <f t="shared" si="5"/>
        <v>50</v>
      </c>
      <c r="K14" s="10">
        <f t="shared" ref="K14" si="7">IF(I14&lt;=10000,250,IF(I14&lt;=20000,300,IF(I14&lt;=30000,350,IF(I14&lt;=40000,400,IF(I14&lt;50000,450,IF(I14=50000,500,IF(I14&lt;=60000,600,IF(I14&lt;=70000,700,IF(I14&lt;=80000,800,IF(I14&lt;=90000,900,IF(I14&lt;=100000,1000,IF(I14&lt;=120000,1200,IF(I14&lt;=140000,1400,IF(I14&lt;=160000,1600,IF(I14&lt;=180000,1800,IF(I14&lt;=200000,2000,IF(I14&lt;=220000,2200,IF(I14&lt;=240000,2400,IF(I14&lt;=260000,2600,IF(I14&lt;=280000,2800,IF(I14&lt;=300000,3000,IF(I14&lt;=320000,3200,IF(I14&lt;=340000,3400,IF(I14&lt;=360000,3600,IF(I14&lt;=380000,3800,IF(I14&lt;=400000,4000,IF(I14&lt;=420000,4200,IF(I14&lt;=440000,4400,IF(I14&lt;=460000,4600,IF(I14&lt;=480000,4800,IF(I14&lt;=500000,5000,IF(I14&lt;=600000,5200,IF(I14&lt;=700000,5400,IF(I14&lt;=800000,5600,IF(I14&lt;=900000,5800,6000)))))))))))))))))))))))))))))))))))</f>
        <v>250</v>
      </c>
      <c r="M14" s="6">
        <f t="shared" si="2"/>
        <v>788</v>
      </c>
    </row>
    <row r="15" spans="1:19" s="3" customFormat="1" ht="30" customHeight="1" x14ac:dyDescent="0.25">
      <c r="A15" s="2">
        <v>13</v>
      </c>
      <c r="B15" s="2">
        <v>49</v>
      </c>
      <c r="C15" s="66" t="s">
        <v>47</v>
      </c>
      <c r="D15" s="62" t="s">
        <v>42</v>
      </c>
      <c r="E15" s="63" t="s">
        <v>43</v>
      </c>
      <c r="F15" s="65" t="s">
        <v>31</v>
      </c>
      <c r="G15" s="64" t="s">
        <v>37</v>
      </c>
      <c r="H15" s="10">
        <v>5000</v>
      </c>
      <c r="I15" s="10">
        <v>1639</v>
      </c>
      <c r="J15" s="10">
        <f t="shared" si="5"/>
        <v>82</v>
      </c>
      <c r="K15" s="10">
        <f t="shared" ref="K15" si="8">IF(I15&lt;=10000,250,IF(I15&lt;=20000,300,IF(I15&lt;=30000,350,IF(I15&lt;=40000,400,IF(I15&lt;50000,450,IF(I15=50000,500,IF(I15&lt;=60000,600,IF(I15&lt;=70000,700,IF(I15&lt;=80000,800,IF(I15&lt;=90000,900,IF(I15&lt;=100000,1000,IF(I15&lt;=120000,1200,IF(I15&lt;=140000,1400,IF(I15&lt;=160000,1600,IF(I15&lt;=180000,1800,IF(I15&lt;=200000,2000,IF(I15&lt;=220000,2200,IF(I15&lt;=240000,2400,IF(I15&lt;=260000,2600,IF(I15&lt;=280000,2800,IF(I15&lt;=300000,3000,IF(I15&lt;=320000,3200,IF(I15&lt;=340000,3400,IF(I15&lt;=360000,3600,IF(I15&lt;=380000,3800,IF(I15&lt;=400000,4000,IF(I15&lt;=420000,4200,IF(I15&lt;=440000,4400,IF(I15&lt;=460000,4600,IF(I15&lt;=480000,4800,IF(I15&lt;=500000,5000,IF(I15&lt;=600000,5200,IF(I15&lt;=700000,5400,IF(I15&lt;=800000,5600,IF(I15&lt;=900000,5800,6000)))))))))))))))))))))))))))))))))))</f>
        <v>250</v>
      </c>
      <c r="M15" s="6">
        <f t="shared" si="2"/>
        <v>1312</v>
      </c>
    </row>
    <row r="16" spans="1:19" s="3" customFormat="1" ht="30" customHeight="1" x14ac:dyDescent="0.25">
      <c r="A16" s="2">
        <v>14</v>
      </c>
      <c r="B16" s="2">
        <v>50</v>
      </c>
      <c r="C16" s="66" t="s">
        <v>47</v>
      </c>
      <c r="D16" s="62" t="s">
        <v>44</v>
      </c>
      <c r="E16" s="63" t="s">
        <v>36</v>
      </c>
      <c r="F16" s="65" t="s">
        <v>31</v>
      </c>
      <c r="G16" s="64" t="s">
        <v>37</v>
      </c>
      <c r="H16" s="10">
        <v>8000</v>
      </c>
      <c r="I16" s="10">
        <v>2622</v>
      </c>
      <c r="J16" s="10">
        <f t="shared" si="5"/>
        <v>132</v>
      </c>
      <c r="K16" s="10">
        <f>IF(I16&lt;=10000,250,IF(I16&lt;=20000,300,IF(I16&lt;=30000,350,IF(I16&lt;=40000,400,IF(I16&lt;50000,450,IF(I16=50000,500,IF(I16&lt;=60000,600,IF(I16&lt;=70000,700,IF(I16&lt;=80000,800,IF(I16&lt;=90000,900,IF(I16&lt;=100000,1000,IF(I16&lt;=120000,1200,IF(I16&lt;=140000,1400,IF(I16&lt;=160000,1600,IF(I16&lt;=180000,1800,IF(I16&lt;=200000,2000,IF(I16&lt;=220000,2200,IF(I16&lt;=240000,2400,IF(I16&lt;=260000,2600,IF(I16&lt;=280000,2800,IF(I16&lt;=300000,3000,IF(I16&lt;=320000,3200,IF(I16&lt;=340000,3400,IF(I16&lt;=360000,3600,IF(I16&lt;=380000,3800,IF(I16&lt;=400000,4000,IF(I16&lt;=420000,4200,IF(I16&lt;=440000,4400,IF(I16&lt;=460000,4600,IF(I16&lt;=480000,4800,IF(I16&lt;=500000,5000,IF(I16&lt;=600000,5200,IF(I16&lt;=700000,5400,IF(I16&lt;=800000,5600,IF(I16&lt;=900000,5800,6000)))))))))))))))))))))))))))))))))))</f>
        <v>250</v>
      </c>
      <c r="M16" s="6">
        <f t="shared" si="2"/>
        <v>2098</v>
      </c>
    </row>
    <row r="20" spans="9:9" x14ac:dyDescent="0.3">
      <c r="I20" s="7"/>
    </row>
    <row r="63" spans="2:2" ht="18" customHeight="1" x14ac:dyDescent="0.3"/>
    <row r="64" spans="2:2" s="19" customFormat="1" x14ac:dyDescent="0.3">
      <c r="B64" s="28" t="s">
        <v>25</v>
      </c>
    </row>
    <row r="65" spans="1:14" s="42" customFormat="1" ht="12.75" customHeight="1" x14ac:dyDescent="0.3">
      <c r="A65" s="40"/>
      <c r="B65" s="82" t="s">
        <v>10</v>
      </c>
      <c r="C65" s="82"/>
      <c r="D65" s="82"/>
      <c r="E65" s="82"/>
      <c r="F65" s="82"/>
      <c r="G65" s="82"/>
      <c r="H65" s="82"/>
      <c r="I65" s="82"/>
      <c r="J65" s="82"/>
      <c r="K65" s="41"/>
      <c r="M65" s="43"/>
    </row>
    <row r="66" spans="1:14" s="42" customFormat="1" ht="12.75" customHeight="1" x14ac:dyDescent="0.3">
      <c r="A66" s="44"/>
      <c r="B66" s="83" t="s">
        <v>11</v>
      </c>
      <c r="C66" s="83"/>
      <c r="D66" s="83"/>
      <c r="E66" s="83"/>
      <c r="F66" s="83"/>
      <c r="G66" s="83"/>
      <c r="H66" s="83"/>
      <c r="I66" s="83"/>
      <c r="J66" s="83"/>
      <c r="K66" s="45"/>
      <c r="M66" s="43"/>
    </row>
    <row r="67" spans="1:14" s="42" customFormat="1" ht="12.75" customHeight="1" x14ac:dyDescent="0.3">
      <c r="A67" s="44"/>
      <c r="B67" s="46" t="s">
        <v>12</v>
      </c>
      <c r="C67" s="46"/>
      <c r="D67" s="46"/>
      <c r="E67" s="46"/>
      <c r="F67" s="46"/>
      <c r="G67" s="46"/>
      <c r="H67" s="46"/>
      <c r="I67" s="46"/>
      <c r="J67" s="46"/>
      <c r="K67" s="45"/>
      <c r="M67" s="43"/>
    </row>
    <row r="68" spans="1:14" s="42" customFormat="1" ht="12.75" customHeight="1" x14ac:dyDescent="0.3">
      <c r="A68" s="44"/>
      <c r="B68" s="47" t="s">
        <v>13</v>
      </c>
      <c r="C68" s="47"/>
      <c r="D68" s="47"/>
      <c r="E68" s="46"/>
      <c r="F68" s="46"/>
      <c r="G68" s="46"/>
      <c r="H68" s="46"/>
      <c r="I68" s="46"/>
      <c r="J68" s="46"/>
      <c r="K68" s="45"/>
      <c r="M68" s="43"/>
    </row>
    <row r="69" spans="1:14" s="42" customFormat="1" ht="12.75" customHeight="1" x14ac:dyDescent="0.3">
      <c r="A69" s="44"/>
      <c r="B69" s="47" t="s">
        <v>14</v>
      </c>
      <c r="C69" s="47"/>
      <c r="D69" s="47"/>
      <c r="E69" s="46"/>
      <c r="F69" s="46"/>
      <c r="G69" s="46" t="s">
        <v>15</v>
      </c>
      <c r="H69" s="46"/>
      <c r="I69" s="46" t="s">
        <v>16</v>
      </c>
      <c r="J69" s="46"/>
      <c r="K69" s="45"/>
      <c r="M69" s="43"/>
    </row>
    <row r="70" spans="1:14" s="42" customFormat="1" ht="12.75" customHeight="1" x14ac:dyDescent="0.3">
      <c r="A70" s="44"/>
      <c r="B70" s="48" t="s">
        <v>21</v>
      </c>
      <c r="C70" s="48"/>
      <c r="D70" s="48"/>
      <c r="E70" s="48"/>
      <c r="F70" s="49">
        <v>99999</v>
      </c>
      <c r="G70" s="50">
        <v>9999999</v>
      </c>
      <c r="H70" s="51">
        <v>9999</v>
      </c>
      <c r="I70" s="86" t="s">
        <v>17</v>
      </c>
      <c r="J70" s="87"/>
      <c r="K70" s="45"/>
      <c r="M70" s="43"/>
    </row>
    <row r="71" spans="1:14" s="42" customFormat="1" ht="12.75" customHeight="1" x14ac:dyDescent="0.3">
      <c r="A71" s="44"/>
      <c r="B71" s="48" t="s">
        <v>22</v>
      </c>
      <c r="C71" s="48"/>
      <c r="D71" s="48"/>
      <c r="E71" s="48"/>
      <c r="F71" s="52"/>
      <c r="G71" s="52" t="s">
        <v>18</v>
      </c>
      <c r="H71" s="52"/>
      <c r="I71" s="88" t="s">
        <v>19</v>
      </c>
      <c r="J71" s="89"/>
      <c r="K71" s="45"/>
      <c r="M71" s="43"/>
    </row>
    <row r="72" spans="1:14" s="13" customFormat="1" ht="12.75" customHeight="1" x14ac:dyDescent="0.25">
      <c r="A72" s="21"/>
      <c r="B72" s="36" t="s">
        <v>20</v>
      </c>
      <c r="C72" s="36"/>
      <c r="D72" s="36"/>
      <c r="E72" s="36"/>
      <c r="F72" s="24">
        <v>90001</v>
      </c>
      <c r="G72" s="79">
        <v>8005711</v>
      </c>
      <c r="H72" s="80"/>
      <c r="I72" s="77"/>
      <c r="J72" s="78"/>
      <c r="K72" s="30"/>
      <c r="M72" s="23"/>
    </row>
    <row r="73" spans="1:14" s="13" customFormat="1" ht="12.75" customHeight="1" x14ac:dyDescent="0.25">
      <c r="A73" s="21"/>
      <c r="B73" s="26" t="s">
        <v>21</v>
      </c>
      <c r="C73" s="26"/>
      <c r="D73" s="26"/>
      <c r="E73" s="26"/>
      <c r="F73" s="29"/>
      <c r="G73" s="26"/>
      <c r="H73" s="26"/>
      <c r="I73" s="75"/>
      <c r="J73" s="76"/>
      <c r="K73" s="30"/>
      <c r="M73" s="23"/>
    </row>
    <row r="74" spans="1:14" s="13" customFormat="1" ht="12.75" customHeight="1" x14ac:dyDescent="0.25">
      <c r="A74" s="21"/>
      <c r="B74" s="31" t="s">
        <v>23</v>
      </c>
      <c r="C74" s="16"/>
      <c r="D74" s="16"/>
      <c r="E74" s="16"/>
      <c r="F74" s="36"/>
      <c r="G74" s="36"/>
      <c r="H74" s="37"/>
      <c r="I74" s="73" t="s">
        <v>17</v>
      </c>
      <c r="J74" s="74"/>
      <c r="K74" s="30"/>
      <c r="M74" s="23"/>
    </row>
    <row r="75" spans="1:14" s="42" customFormat="1" ht="12.75" customHeight="1" x14ac:dyDescent="0.3">
      <c r="A75" s="44"/>
      <c r="B75" s="48"/>
      <c r="C75" s="46"/>
      <c r="D75" s="46"/>
      <c r="E75" s="46"/>
      <c r="F75" s="46"/>
      <c r="G75" s="46"/>
      <c r="H75" s="45"/>
      <c r="I75" s="84" t="s">
        <v>19</v>
      </c>
      <c r="J75" s="85"/>
      <c r="K75" s="45"/>
      <c r="L75" s="59"/>
      <c r="M75" s="43"/>
    </row>
    <row r="76" spans="1:14" s="13" customFormat="1" ht="12.75" customHeight="1" x14ac:dyDescent="0.25">
      <c r="A76" s="22"/>
      <c r="B76" s="31" t="s">
        <v>8</v>
      </c>
      <c r="C76" s="38"/>
      <c r="D76" s="38"/>
      <c r="E76" s="38"/>
      <c r="F76" s="38"/>
      <c r="G76" s="38"/>
      <c r="H76" s="18"/>
      <c r="I76" s="18"/>
      <c r="J76" s="18"/>
      <c r="K76" s="39"/>
      <c r="L76" s="60"/>
      <c r="M76" s="23"/>
    </row>
    <row r="77" spans="1:14" s="13" customFormat="1" ht="12.75" customHeight="1" x14ac:dyDescent="0.25">
      <c r="A77" s="22"/>
      <c r="B77" s="14" t="s">
        <v>24</v>
      </c>
      <c r="C77" s="14"/>
      <c r="D77" s="14"/>
      <c r="E77" s="14"/>
      <c r="F77" s="15" t="str">
        <f>C3</f>
        <v>49-Ա 08/04/2019թ.</v>
      </c>
      <c r="G77" s="47" t="s">
        <v>27</v>
      </c>
      <c r="H77" s="25"/>
      <c r="I77" s="12"/>
      <c r="J77" s="25"/>
      <c r="K77" s="39"/>
      <c r="L77" s="22"/>
      <c r="N77" s="57"/>
    </row>
    <row r="78" spans="1:14" s="13" customFormat="1" ht="9.75" customHeight="1" x14ac:dyDescent="0.25">
      <c r="A78" s="22"/>
      <c r="B78" s="54"/>
      <c r="C78" s="54"/>
      <c r="D78" s="54"/>
      <c r="E78" s="54"/>
      <c r="F78" s="54"/>
      <c r="G78" s="54"/>
      <c r="H78" s="55"/>
      <c r="I78" s="54"/>
      <c r="J78" s="54"/>
      <c r="K78" s="68"/>
      <c r="L78" s="22"/>
      <c r="N78" s="57"/>
    </row>
    <row r="79" spans="1:14" s="17" customFormat="1" ht="5.25" customHeight="1" x14ac:dyDescent="0.25">
      <c r="A79" s="70"/>
      <c r="B79" s="16"/>
      <c r="C79" s="16"/>
      <c r="D79" s="16"/>
      <c r="E79" s="16"/>
      <c r="F79" s="16"/>
      <c r="G79" s="16"/>
      <c r="H79" s="16"/>
      <c r="I79" s="16"/>
      <c r="J79" s="16"/>
      <c r="K79" s="56"/>
      <c r="L79" s="56"/>
      <c r="N79" s="27"/>
    </row>
    <row r="80" spans="1:14" s="19" customFormat="1" x14ac:dyDescent="0.3"/>
    <row r="81" spans="1:14" s="19" customFormat="1" x14ac:dyDescent="0.3">
      <c r="B81" s="28" t="s">
        <v>26</v>
      </c>
    </row>
    <row r="82" spans="1:14" s="13" customFormat="1" ht="12.75" customHeight="1" x14ac:dyDescent="0.25">
      <c r="A82" s="53"/>
      <c r="B82" s="90" t="s">
        <v>10</v>
      </c>
      <c r="C82" s="90"/>
      <c r="D82" s="90"/>
      <c r="E82" s="90"/>
      <c r="F82" s="90"/>
      <c r="G82" s="90"/>
      <c r="H82" s="90"/>
      <c r="I82" s="90"/>
      <c r="J82" s="90"/>
      <c r="K82" s="37"/>
      <c r="M82" s="23"/>
    </row>
    <row r="83" spans="1:14" s="13" customFormat="1" ht="12.75" customHeight="1" x14ac:dyDescent="0.25">
      <c r="A83" s="21"/>
      <c r="B83" s="81" t="s">
        <v>11</v>
      </c>
      <c r="C83" s="81"/>
      <c r="D83" s="81"/>
      <c r="E83" s="81"/>
      <c r="F83" s="81"/>
      <c r="G83" s="81"/>
      <c r="H83" s="81"/>
      <c r="I83" s="81"/>
      <c r="J83" s="81"/>
      <c r="K83" s="30"/>
      <c r="M83" s="23"/>
    </row>
    <row r="84" spans="1:14" s="13" customFormat="1" ht="12.75" customHeight="1" x14ac:dyDescent="0.25">
      <c r="A84" s="21"/>
      <c r="B84" s="16" t="s">
        <v>12</v>
      </c>
      <c r="C84" s="16"/>
      <c r="D84" s="16"/>
      <c r="E84" s="16"/>
      <c r="F84" s="16"/>
      <c r="G84" s="16"/>
      <c r="H84" s="16"/>
      <c r="I84" s="16"/>
      <c r="J84" s="16"/>
      <c r="K84" s="30"/>
      <c r="M84" s="23"/>
    </row>
    <row r="85" spans="1:14" s="13" customFormat="1" ht="12.75" customHeight="1" x14ac:dyDescent="0.25">
      <c r="A85" s="21"/>
      <c r="B85" s="20" t="s">
        <v>13</v>
      </c>
      <c r="C85" s="20"/>
      <c r="D85" s="20"/>
      <c r="E85" s="16"/>
      <c r="F85" s="16"/>
      <c r="G85" s="16"/>
      <c r="H85" s="16"/>
      <c r="I85" s="16"/>
      <c r="J85" s="16"/>
      <c r="K85" s="30"/>
      <c r="M85" s="23"/>
    </row>
    <row r="86" spans="1:14" s="13" customFormat="1" ht="12.75" customHeight="1" x14ac:dyDescent="0.25">
      <c r="A86" s="21"/>
      <c r="B86" s="20" t="s">
        <v>14</v>
      </c>
      <c r="C86" s="20"/>
      <c r="D86" s="20"/>
      <c r="E86" s="16"/>
      <c r="F86" s="16"/>
      <c r="G86" s="16" t="s">
        <v>15</v>
      </c>
      <c r="H86" s="16"/>
      <c r="I86" s="16" t="s">
        <v>16</v>
      </c>
      <c r="J86" s="16"/>
      <c r="K86" s="30"/>
      <c r="M86" s="23"/>
    </row>
    <row r="87" spans="1:14" s="13" customFormat="1" ht="12.75" customHeight="1" x14ac:dyDescent="0.25">
      <c r="A87" s="21"/>
      <c r="B87" s="31" t="s">
        <v>21</v>
      </c>
      <c r="C87" s="31"/>
      <c r="D87" s="31"/>
      <c r="E87" s="31"/>
      <c r="F87" s="32">
        <v>99999</v>
      </c>
      <c r="G87" s="33">
        <v>9999999</v>
      </c>
      <c r="H87" s="34">
        <v>9999</v>
      </c>
      <c r="I87" s="73" t="s">
        <v>17</v>
      </c>
      <c r="J87" s="74"/>
      <c r="K87" s="30"/>
      <c r="M87" s="23"/>
    </row>
    <row r="88" spans="1:14" s="13" customFormat="1" ht="12.75" customHeight="1" x14ac:dyDescent="0.25">
      <c r="A88" s="21"/>
      <c r="B88" s="31" t="s">
        <v>22</v>
      </c>
      <c r="C88" s="31"/>
      <c r="D88" s="31"/>
      <c r="E88" s="31"/>
      <c r="F88" s="35"/>
      <c r="G88" s="35" t="s">
        <v>18</v>
      </c>
      <c r="H88" s="35"/>
      <c r="I88" s="77" t="s">
        <v>19</v>
      </c>
      <c r="J88" s="78"/>
      <c r="K88" s="30"/>
      <c r="M88" s="23"/>
    </row>
    <row r="89" spans="1:14" s="13" customFormat="1" ht="12.75" customHeight="1" x14ac:dyDescent="0.25">
      <c r="A89" s="21"/>
      <c r="B89" s="36" t="s">
        <v>20</v>
      </c>
      <c r="C89" s="36"/>
      <c r="D89" s="36"/>
      <c r="E89" s="36"/>
      <c r="F89" s="24">
        <v>90001</v>
      </c>
      <c r="G89" s="79">
        <v>8002171</v>
      </c>
      <c r="H89" s="80"/>
      <c r="I89" s="77"/>
      <c r="J89" s="78"/>
      <c r="K89" s="30"/>
      <c r="M89" s="23"/>
    </row>
    <row r="90" spans="1:14" s="13" customFormat="1" ht="12.75" customHeight="1" x14ac:dyDescent="0.25">
      <c r="A90" s="21"/>
      <c r="B90" s="26" t="s">
        <v>21</v>
      </c>
      <c r="C90" s="26"/>
      <c r="D90" s="26"/>
      <c r="E90" s="26"/>
      <c r="F90" s="29"/>
      <c r="G90" s="26"/>
      <c r="H90" s="26"/>
      <c r="I90" s="75"/>
      <c r="J90" s="76"/>
      <c r="K90" s="30"/>
      <c r="M90" s="23"/>
    </row>
    <row r="91" spans="1:14" s="13" customFormat="1" ht="12.75" customHeight="1" x14ac:dyDescent="0.25">
      <c r="A91" s="21"/>
      <c r="B91" s="31" t="s">
        <v>23</v>
      </c>
      <c r="C91" s="16"/>
      <c r="D91" s="16"/>
      <c r="E91" s="16"/>
      <c r="F91" s="36"/>
      <c r="G91" s="36"/>
      <c r="H91" s="37"/>
      <c r="I91" s="73" t="s">
        <v>17</v>
      </c>
      <c r="J91" s="74"/>
      <c r="K91" s="30"/>
      <c r="M91" s="23"/>
    </row>
    <row r="92" spans="1:14" s="13" customFormat="1" ht="12.75" customHeight="1" x14ac:dyDescent="0.25">
      <c r="A92" s="21"/>
      <c r="B92" s="31"/>
      <c r="C92" s="16"/>
      <c r="D92" s="16"/>
      <c r="E92" s="16"/>
      <c r="F92" s="16"/>
      <c r="G92" s="16"/>
      <c r="H92" s="30"/>
      <c r="I92" s="75" t="s">
        <v>19</v>
      </c>
      <c r="J92" s="76"/>
      <c r="K92" s="30"/>
      <c r="M92" s="23"/>
    </row>
    <row r="93" spans="1:14" s="13" customFormat="1" ht="12.75" customHeight="1" x14ac:dyDescent="0.25">
      <c r="A93" s="22"/>
      <c r="B93" s="31" t="s">
        <v>8</v>
      </c>
      <c r="C93" s="38"/>
      <c r="D93" s="38"/>
      <c r="E93" s="38"/>
      <c r="F93" s="38"/>
      <c r="G93" s="38"/>
      <c r="H93" s="18"/>
      <c r="I93" s="18"/>
      <c r="J93" s="18"/>
      <c r="K93" s="39"/>
      <c r="M93" s="23"/>
    </row>
    <row r="94" spans="1:14" s="13" customFormat="1" ht="12.75" customHeight="1" x14ac:dyDescent="0.25">
      <c r="A94" s="22"/>
      <c r="B94" s="71" t="s">
        <v>9</v>
      </c>
      <c r="C94" s="14"/>
      <c r="D94" s="14"/>
      <c r="E94" s="14"/>
      <c r="F94" s="72" t="str">
        <f>F77</f>
        <v>49-Ա 08/04/2019թ.</v>
      </c>
      <c r="G94" s="47" t="s">
        <v>27</v>
      </c>
      <c r="H94" s="25"/>
      <c r="I94" s="12"/>
      <c r="J94" s="25"/>
      <c r="K94" s="39"/>
      <c r="L94" s="22"/>
      <c r="N94" s="57"/>
    </row>
    <row r="95" spans="1:14" s="13" customFormat="1" ht="12.75" customHeight="1" x14ac:dyDescent="0.25">
      <c r="A95" s="22"/>
      <c r="B95" s="18"/>
      <c r="C95" s="18"/>
      <c r="D95" s="18"/>
      <c r="E95" s="18"/>
      <c r="F95" s="18"/>
      <c r="G95" s="18"/>
      <c r="H95" s="12"/>
      <c r="I95" s="18"/>
      <c r="J95" s="18"/>
      <c r="K95" s="39"/>
      <c r="L95" s="22"/>
      <c r="N95" s="57"/>
    </row>
    <row r="96" spans="1:14" s="17" customFormat="1" ht="5.25" customHeight="1" x14ac:dyDescent="0.25">
      <c r="A96" s="29"/>
      <c r="B96" s="26"/>
      <c r="C96" s="26"/>
      <c r="D96" s="26"/>
      <c r="E96" s="26"/>
      <c r="F96" s="26"/>
      <c r="G96" s="26"/>
      <c r="H96" s="26"/>
      <c r="I96" s="26"/>
      <c r="J96" s="26"/>
      <c r="K96" s="69"/>
      <c r="L96" s="21"/>
      <c r="N96" s="58"/>
    </row>
    <row r="97" spans="12:12" x14ac:dyDescent="0.3">
      <c r="L97" s="19"/>
    </row>
  </sheetData>
  <mergeCells count="18">
    <mergeCell ref="B83:J83"/>
    <mergeCell ref="B65:J65"/>
    <mergeCell ref="B66:J66"/>
    <mergeCell ref="G72:H72"/>
    <mergeCell ref="I75:J75"/>
    <mergeCell ref="I70:J70"/>
    <mergeCell ref="I71:J71"/>
    <mergeCell ref="I72:J72"/>
    <mergeCell ref="I73:J73"/>
    <mergeCell ref="I74:J74"/>
    <mergeCell ref="B82:J82"/>
    <mergeCell ref="I91:J91"/>
    <mergeCell ref="I92:J92"/>
    <mergeCell ref="I87:J87"/>
    <mergeCell ref="I88:J88"/>
    <mergeCell ref="G89:H89"/>
    <mergeCell ref="I89:J89"/>
    <mergeCell ref="I90:J90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https:/mul-spm.gov.am/tasks/docs/attachment.php?id=104719&amp;fn=Bnapah3-507-49-6.xlsx&amp;out=1&amp;token=5d2a914598526c03226d</cp:keywords>
  <cp:lastModifiedBy>Windows User</cp:lastModifiedBy>
  <dcterms:created xsi:type="dcterms:W3CDTF">2019-07-11T18:37:28Z</dcterms:created>
  <dcterms:modified xsi:type="dcterms:W3CDTF">2019-07-11T18:37:28Z</dcterms:modified>
</cp:coreProperties>
</file>